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<sst xmlns="http://schemas.openxmlformats.org/spreadsheetml/2006/main" count="294" uniqueCount="207">
  <si>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</si>
  <si>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</si>
  <si>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</si>
  <si>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</si>
  <si>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</si>
  <si>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2011 г.</t>
  </si>
  <si>
    <t xml:space="preserve">     2012г.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</si>
  <si>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</si>
  <si>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</si>
  <si>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</si>
  <si>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</si>
  <si>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Тургенева, 10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</si>
  <si>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</si>
  <si>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</si>
  <si>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</si>
  <si>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</si>
  <si>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</si>
  <si>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</si>
  <si>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>н/у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</si>
  <si>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</si>
  <si>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</si>
  <si>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</si>
  <si>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</si>
  <si>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</si>
  <si>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</si>
  <si>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</si>
  <si>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</si>
  <si>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</si>
  <si>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</si>
  <si>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</si>
  <si>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</si>
  <si>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</si>
  <si>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</si>
  <si>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</si>
  <si>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</si>
  <si>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</si>
  <si>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</si>
  <si>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</si>
  <si>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</si>
  <si>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</si>
  <si>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</si>
  <si>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</si>
  <si>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</si>
  <si>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</si>
  <si>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</si>
  <si>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</si>
  <si>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</si>
  <si>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</si>
  <si>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</si>
  <si>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</si>
  <si>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</si>
  <si>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</si>
  <si>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</si>
  <si>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9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</si>
  <si>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</si>
  <si>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</si>
  <si>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</si>
  <si>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</si>
  <si>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</si>
  <si>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</si>
  <si>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</si>
  <si>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</si>
  <si>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</si>
  <si>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</si>
  <si>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</si>
  <si>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</si>
  <si>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>осадка, сколы</t>
  </si>
  <si>
    <t>2. Наружные и внутренние капитальные стены</t>
  </si>
  <si>
    <t>бревенчатые</t>
  </si>
  <si>
    <t>трещины, гниль</t>
  </si>
  <si>
    <t>3. Перегородки</t>
  </si>
  <si>
    <t>деревянные</t>
  </si>
  <si>
    <t>4. Перекрытия</t>
  </si>
  <si>
    <t>чердачное</t>
  </si>
  <si>
    <t>деревянное отепленное</t>
  </si>
  <si>
    <t>прогибы балок, трещины</t>
  </si>
  <si>
    <t>междуэтажные</t>
  </si>
  <si>
    <t>подвальные</t>
  </si>
  <si>
    <t>(другое)</t>
  </si>
  <si>
    <t>5. Крыша</t>
  </si>
  <si>
    <t>шифер по тесовой обрешетке</t>
  </si>
  <si>
    <t>6. Полы</t>
  </si>
  <si>
    <t>дощатые</t>
  </si>
  <si>
    <t xml:space="preserve"> щели, гниль, трещины</t>
  </si>
  <si>
    <t>7. Проемы</t>
  </si>
  <si>
    <t>окна</t>
  </si>
  <si>
    <t xml:space="preserve"> двухстворные</t>
  </si>
  <si>
    <t>гниль, трещины, осадка</t>
  </si>
  <si>
    <t>двери</t>
  </si>
  <si>
    <t>филенчатые, простые</t>
  </si>
  <si>
    <t>8. Отделка</t>
  </si>
  <si>
    <t>внутренняя</t>
  </si>
  <si>
    <t xml:space="preserve"> шпаклевка, побелка, покраска </t>
  </si>
  <si>
    <t>трещины, износ окраски</t>
  </si>
  <si>
    <t>наружная</t>
  </si>
  <si>
    <t>обшит тесом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</si>
  <si>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</si>
  <si>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</si>
  <si>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</si>
  <si>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</si>
  <si>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</si>
  <si>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</si>
  <si>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</si>
  <si>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</si>
  <si>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</si>
  <si>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</si>
  <si>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</si>
  <si>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</si>
  <si>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</si>
  <si>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</si>
  <si>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</si>
  <si>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 xml:space="preserve"> 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</si>
  <si>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</si>
  <si>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</si>
  <si>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</si>
  <si>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</si>
  <si>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печное</t>
  </si>
  <si>
    <t>калориферы</t>
  </si>
  <si>
    <t>АГВ</t>
  </si>
  <si>
    <t>11. Крыльца</t>
  </si>
  <si>
    <t>гниль</t>
  </si>
  <si>
    <t>Д.В.Козлов</t>
  </si>
  <si>
    <t>"_____" ________________ 2012 г.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</si>
  <si>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</si>
  <si>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</si>
  <si>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</si>
  <si>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</si>
  <si>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</si>
  <si>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</si>
  <si>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</si>
  <si>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</si>
  <si>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</si>
  <si>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</si>
  <si>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</si>
  <si>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</si>
  <si>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</si>
  <si>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</si>
  <si>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</si>
  <si>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</si>
  <si>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</si>
  <si>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</si>
  <si>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</si>
  <si>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</si>
  <si>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Вывоз жидких бытовых отходов</t>
  </si>
  <si>
    <t>раз(а) в год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</si>
  <si>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</si>
  <si>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</si>
  <si>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</si>
  <si>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</si>
  <si>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</si>
  <si>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</si>
  <si>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</si>
  <si>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</si>
  <si>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</si>
  <si>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</si>
  <si>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</si>
  <si>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r>
      <t xml:space="preserve">16. Утепление и прочистка дымовентиляционных каналов </t>
    </r>
    <r>
      <rPr>
        <sz val="12"/>
        <color indexed="10"/>
        <rFont val="Times New Roman"/>
        <family val="1"/>
      </rPr>
      <t>(дымоходов), Ремонт печей</t>
    </r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</si>
  <si>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</si>
  <si>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</si>
  <si>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</si>
  <si>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</si>
  <si>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</si>
  <si>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</si>
  <si>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</si>
  <si>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r>
      <t xml:space="preserve">Проверка наличия тяги в дымовентиляционных каналах </t>
    </r>
    <r>
      <rPr>
        <sz val="11"/>
        <color indexed="10"/>
        <rFont val="Times New Roman"/>
        <family val="1"/>
      </rPr>
      <t>(дымоходах)</t>
    </r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</si>
  <si>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</si>
  <si>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</si>
  <si>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</si>
  <si>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</si>
  <si>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</si>
  <si>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</si>
  <si>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</si>
  <si>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</si>
  <si>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Управленческие расходы</t>
  </si>
  <si>
    <t>21. Управленческие расходы</t>
  </si>
  <si>
    <t>VI. Всего расходы</t>
  </si>
  <si>
    <t>22. Итого</t>
  </si>
  <si>
    <t>изменена площадь</t>
  </si>
  <si>
    <t>конкурс 2008</t>
  </si>
  <si>
    <t>без НДС</t>
  </si>
  <si>
    <t>пост</t>
  </si>
  <si>
    <t>субсидия</t>
  </si>
  <si>
    <t>пост без НДС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</si>
  <si>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</si>
  <si>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</si>
  <si>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</si>
  <si>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</si>
  <si>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</si>
  <si>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</si>
  <si>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</si>
  <si>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</si>
  <si>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</si>
  <si>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</si>
  <si>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</si>
  <si>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</si>
  <si>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</si>
  <si>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</si>
  <si>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</si>
  <si>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</si>
  <si>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</si>
  <si>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97. Ликвидация трещин в печах и трубах, щелей вокруг разделки и выпадения из нее кирпичей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</si>
  <si>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</si>
  <si>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</si>
  <si>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</si>
  <si>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Итого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</si>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</sst>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5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0"/>
      <color indexed="8"/>
      <name val="Calibri"/>
      <family val="0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14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2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left"/>
    </xf>
    <xf numFmtId="49" fontId="6" fillId="0" borderId="14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wrapText="1" indent="3"/>
    </xf>
    <xf numFmtId="0" fontId="7" fillId="0" borderId="0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8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top" wrapText="1" indent="2"/>
    </xf>
    <xf numFmtId="0" fontId="1" fillId="0" borderId="21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left" wrapText="1" indent="2"/>
    </xf>
    <xf numFmtId="0" fontId="1" fillId="0" borderId="20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left" vertical="center" wrapText="1" indent="2"/>
    </xf>
    <xf numFmtId="0" fontId="5" fillId="0" borderId="2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9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1" fillId="33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3" fillId="34" borderId="14" xfId="0" applyFont="1" applyFill="1" applyBorder="1" applyAlignment="1">
      <alignment/>
    </xf>
    <xf numFmtId="0" fontId="12" fillId="34" borderId="14" xfId="0" applyFont="1" applyFill="1" applyBorder="1" applyAlignment="1">
      <alignment/>
    </xf>
    <xf numFmtId="0" fontId="9" fillId="0" borderId="2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35" borderId="23" xfId="0" applyFont="1" applyFill="1" applyBorder="1" applyAlignment="1">
      <alignment vertical="top"/>
    </xf>
    <xf numFmtId="0" fontId="11" fillId="35" borderId="11" xfId="0" applyFont="1" applyFill="1" applyBorder="1" applyAlignment="1">
      <alignment horizontal="center" vertical="top" wrapText="1"/>
    </xf>
    <xf numFmtId="0" fontId="11" fillId="35" borderId="13" xfId="0" applyFont="1" applyFill="1" applyBorder="1" applyAlignment="1">
      <alignment horizontal="center" vertical="top" wrapText="1"/>
    </xf>
    <xf numFmtId="0" fontId="11" fillId="35" borderId="17" xfId="0" applyFont="1" applyFill="1" applyBorder="1" applyAlignment="1">
      <alignment horizontal="center" vertical="top" wrapText="1"/>
    </xf>
    <xf numFmtId="181" fontId="11" fillId="35" borderId="14" xfId="0" applyNumberFormat="1" applyFont="1" applyFill="1" applyBorder="1" applyAlignment="1">
      <alignment horizontal="center" vertical="top" wrapText="1"/>
    </xf>
    <xf numFmtId="43" fontId="11" fillId="35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3" fontId="1" fillId="0" borderId="16" xfId="42" applyNumberFormat="1" applyFont="1" applyFill="1" applyBorder="1" applyAlignment="1">
      <alignment/>
    </xf>
    <xf numFmtId="43" fontId="1" fillId="0" borderId="15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11" fillId="36" borderId="16" xfId="0" applyFont="1" applyFill="1" applyBorder="1" applyAlignment="1">
      <alignment vertical="top"/>
    </xf>
    <xf numFmtId="0" fontId="11" fillId="36" borderId="13" xfId="0" applyFont="1" applyFill="1" applyBorder="1" applyAlignment="1">
      <alignment vertical="top"/>
    </xf>
    <xf numFmtId="43" fontId="11" fillId="36" borderId="11" xfId="0" applyNumberFormat="1" applyFont="1" applyFill="1" applyBorder="1" applyAlignment="1">
      <alignment vertical="top"/>
    </xf>
    <xf numFmtId="0" fontId="11" fillId="36" borderId="11" xfId="0" applyFont="1" applyFill="1" applyBorder="1" applyAlignment="1">
      <alignment vertical="top"/>
    </xf>
    <xf numFmtId="0" fontId="11" fillId="36" borderId="24" xfId="0" applyFont="1" applyFill="1" applyBorder="1" applyAlignment="1">
      <alignment vertical="top"/>
    </xf>
    <xf numFmtId="181" fontId="11" fillId="36" borderId="14" xfId="0" applyNumberFormat="1" applyFont="1" applyFill="1" applyBorder="1" applyAlignment="1">
      <alignment/>
    </xf>
    <xf numFmtId="43" fontId="11" fillId="36" borderId="14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18" xfId="0" applyNumberFormat="1" applyFont="1" applyFill="1" applyBorder="1" applyAlignment="1">
      <alignment/>
    </xf>
    <xf numFmtId="2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19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4" fillId="0" borderId="19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9" fillId="0" borderId="20" xfId="0" applyFont="1" applyFill="1" applyBorder="1" applyAlignment="1">
      <alignment horizontal="center"/>
    </xf>
    <xf numFmtId="0" fontId="9" fillId="0" borderId="22" xfId="0" applyFont="1" applyFill="1" applyBorder="1" applyAlignment="1">
      <alignment/>
    </xf>
    <xf numFmtId="43" fontId="1" fillId="0" borderId="21" xfId="42" applyNumberFormat="1" applyFont="1" applyFill="1" applyBorder="1" applyAlignment="1">
      <alignment/>
    </xf>
    <xf numFmtId="43" fontId="1" fillId="0" borderId="20" xfId="42" applyNumberFormat="1" applyFont="1" applyFill="1" applyBorder="1" applyAlignment="1">
      <alignment/>
    </xf>
    <xf numFmtId="0" fontId="11" fillId="37" borderId="20" xfId="0" applyFont="1" applyFill="1" applyBorder="1" applyAlignment="1">
      <alignment vertical="top"/>
    </xf>
    <xf numFmtId="0" fontId="11" fillId="37" borderId="10" xfId="0" applyFont="1" applyFill="1" applyBorder="1" applyAlignment="1">
      <alignment vertical="top"/>
    </xf>
    <xf numFmtId="43" fontId="11" fillId="37" borderId="10" xfId="0" applyNumberFormat="1" applyFont="1" applyFill="1" applyBorder="1" applyAlignment="1">
      <alignment vertical="top"/>
    </xf>
    <xf numFmtId="0" fontId="11" fillId="37" borderId="11" xfId="0" applyFont="1" applyFill="1" applyBorder="1" applyAlignment="1">
      <alignment vertical="top"/>
    </xf>
    <xf numFmtId="0" fontId="11" fillId="37" borderId="24" xfId="0" applyFont="1" applyFill="1" applyBorder="1" applyAlignment="1">
      <alignment vertical="top"/>
    </xf>
    <xf numFmtId="181" fontId="11" fillId="37" borderId="14" xfId="0" applyNumberFormat="1" applyFont="1" applyFill="1" applyBorder="1" applyAlignment="1">
      <alignment/>
    </xf>
    <xf numFmtId="43" fontId="11" fillId="37" borderId="14" xfId="0" applyNumberFormat="1" applyFont="1" applyFill="1" applyBorder="1" applyAlignment="1">
      <alignment/>
    </xf>
    <xf numFmtId="43" fontId="1" fillId="0" borderId="19" xfId="42" applyNumberFormat="1" applyFont="1" applyFill="1" applyBorder="1" applyAlignment="1">
      <alignment/>
    </xf>
    <xf numFmtId="0" fontId="10" fillId="0" borderId="0" xfId="0" applyFont="1" applyFill="1" applyAlignment="1">
      <alignment horizontal="right" wrapText="1"/>
    </xf>
    <xf numFmtId="0" fontId="10" fillId="0" borderId="0" xfId="0" applyFont="1" applyFill="1" applyAlignment="1">
      <alignment wrapText="1"/>
    </xf>
    <xf numFmtId="0" fontId="9" fillId="0" borderId="19" xfId="0" applyFont="1" applyFill="1" applyBorder="1" applyAlignment="1">
      <alignment horizontal="left" vertical="top" wrapText="1"/>
    </xf>
    <xf numFmtId="0" fontId="11" fillId="38" borderId="23" xfId="0" applyFont="1" applyFill="1" applyBorder="1" applyAlignment="1">
      <alignment vertical="top"/>
    </xf>
    <xf numFmtId="0" fontId="11" fillId="38" borderId="11" xfId="0" applyFont="1" applyFill="1" applyBorder="1" applyAlignment="1">
      <alignment horizontal="center" vertical="top"/>
    </xf>
    <xf numFmtId="43" fontId="11" fillId="38" borderId="11" xfId="0" applyNumberFormat="1" applyFont="1" applyFill="1" applyBorder="1" applyAlignment="1">
      <alignment horizontal="center" vertical="top"/>
    </xf>
    <xf numFmtId="0" fontId="11" fillId="38" borderId="24" xfId="0" applyFont="1" applyFill="1" applyBorder="1" applyAlignment="1">
      <alignment horizontal="center" vertical="top"/>
    </xf>
    <xf numFmtId="181" fontId="11" fillId="38" borderId="14" xfId="0" applyNumberFormat="1" applyFont="1" applyFill="1" applyBorder="1" applyAlignment="1">
      <alignment horizontal="center" vertical="top" wrapText="1"/>
    </xf>
    <xf numFmtId="43" fontId="11" fillId="38" borderId="14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3" fillId="39" borderId="23" xfId="0" applyFont="1" applyFill="1" applyBorder="1" applyAlignment="1">
      <alignment vertical="top"/>
    </xf>
    <xf numFmtId="0" fontId="3" fillId="39" borderId="11" xfId="0" applyFont="1" applyFill="1" applyBorder="1" applyAlignment="1">
      <alignment vertical="top"/>
    </xf>
    <xf numFmtId="43" fontId="3" fillId="39" borderId="11" xfId="0" applyNumberFormat="1" applyFont="1" applyFill="1" applyBorder="1" applyAlignment="1">
      <alignment vertical="top"/>
    </xf>
    <xf numFmtId="0" fontId="3" fillId="39" borderId="24" xfId="0" applyFont="1" applyFill="1" applyBorder="1" applyAlignment="1">
      <alignment vertical="top"/>
    </xf>
    <xf numFmtId="181" fontId="11" fillId="39" borderId="14" xfId="0" applyNumberFormat="1" applyFont="1" applyFill="1" applyBorder="1" applyAlignment="1">
      <alignment horizontal="center" vertical="top" wrapText="1"/>
    </xf>
    <xf numFmtId="43" fontId="11" fillId="39" borderId="14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/>
    </xf>
    <xf numFmtId="0" fontId="11" fillId="40" borderId="23" xfId="0" applyFont="1" applyFill="1" applyBorder="1" applyAlignment="1">
      <alignment/>
    </xf>
    <xf numFmtId="0" fontId="11" fillId="40" borderId="11" xfId="0" applyFont="1" applyFill="1" applyBorder="1" applyAlignment="1">
      <alignment/>
    </xf>
    <xf numFmtId="43" fontId="11" fillId="40" borderId="11" xfId="0" applyNumberFormat="1" applyFont="1" applyFill="1" applyBorder="1" applyAlignment="1">
      <alignment/>
    </xf>
    <xf numFmtId="0" fontId="11" fillId="40" borderId="24" xfId="0" applyFont="1" applyFill="1" applyBorder="1" applyAlignment="1">
      <alignment/>
    </xf>
    <xf numFmtId="181" fontId="11" fillId="40" borderId="14" xfId="42" applyNumberFormat="1" applyFont="1" applyFill="1" applyBorder="1" applyAlignment="1">
      <alignment horizontal="center"/>
    </xf>
    <xf numFmtId="43" fontId="11" fillId="40" borderId="14" xfId="42" applyNumberFormat="1" applyFont="1" applyFill="1" applyBorder="1" applyAlignment="1">
      <alignment/>
    </xf>
    <xf numFmtId="0" fontId="11" fillId="0" borderId="23" xfId="0" applyFont="1" applyFill="1" applyBorder="1" applyAlignment="1">
      <alignment horizontal="left"/>
    </xf>
    <xf numFmtId="43" fontId="11" fillId="0" borderId="14" xfId="42" applyNumberFormat="1" applyFont="1" applyFill="1" applyBorder="1" applyAlignment="1">
      <alignment horizontal="center"/>
    </xf>
    <xf numFmtId="43" fontId="3" fillId="0" borderId="14" xfId="42" applyNumberFormat="1" applyFont="1" applyFill="1" applyBorder="1" applyAlignment="1">
      <alignment/>
    </xf>
    <xf numFmtId="181" fontId="11" fillId="0" borderId="21" xfId="42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9" fontId="13" fillId="36" borderId="0" xfId="55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181" fontId="11" fillId="0" borderId="0" xfId="42" applyNumberFormat="1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0" fontId="13" fillId="41" borderId="14" xfId="0" applyFont="1" applyFill="1" applyBorder="1" applyAlignment="1">
      <alignment/>
    </xf>
    <xf numFmtId="180" fontId="13" fillId="41" borderId="14" xfId="0" applyNumberFormat="1" applyFont="1" applyFill="1" applyBorder="1" applyAlignment="1">
      <alignment horizontal="left"/>
    </xf>
    <xf numFmtId="43" fontId="3" fillId="37" borderId="15" xfId="42" applyNumberFormat="1" applyFont="1" applyFill="1" applyBorder="1" applyAlignment="1">
      <alignment/>
    </xf>
    <xf numFmtId="2" fontId="14" fillId="0" borderId="0" xfId="0" applyNumberFormat="1" applyFont="1" applyFill="1" applyAlignment="1">
      <alignment/>
    </xf>
    <xf numFmtId="0" fontId="15" fillId="37" borderId="15" xfId="0" applyFont="1" applyFill="1" applyBorder="1" applyAlignment="1">
      <alignment/>
    </xf>
    <xf numFmtId="9" fontId="13" fillId="37" borderId="15" xfId="55" applyFont="1" applyFill="1" applyBorder="1" applyAlignment="1">
      <alignment/>
    </xf>
    <xf numFmtId="43" fontId="3" fillId="36" borderId="14" xfId="42" applyNumberFormat="1" applyFont="1" applyFill="1" applyBorder="1" applyAlignment="1">
      <alignment/>
    </xf>
    <xf numFmtId="2" fontId="14" fillId="36" borderId="14" xfId="0" applyNumberFormat="1" applyFont="1" applyFill="1" applyBorder="1" applyAlignment="1">
      <alignment/>
    </xf>
    <xf numFmtId="0" fontId="15" fillId="36" borderId="14" xfId="0" applyFont="1" applyFill="1" applyBorder="1" applyAlignment="1">
      <alignment/>
    </xf>
    <xf numFmtId="9" fontId="13" fillId="36" borderId="14" xfId="55" applyFont="1" applyFill="1" applyBorder="1" applyAlignment="1">
      <alignment/>
    </xf>
    <xf numFmtId="2" fontId="14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9" fontId="13" fillId="0" borderId="0" xfId="55" applyFont="1" applyFill="1" applyBorder="1" applyAlignment="1">
      <alignment/>
    </xf>
    <xf numFmtId="2" fontId="11" fillId="42" borderId="14" xfId="0" applyNumberFormat="1" applyFont="1" applyFill="1" applyBorder="1" applyAlignment="1">
      <alignment/>
    </xf>
    <xf numFmtId="0" fontId="11" fillId="42" borderId="14" xfId="0" applyFont="1" applyFill="1" applyBorder="1" applyAlignment="1">
      <alignment/>
    </xf>
    <xf numFmtId="0" fontId="16" fillId="42" borderId="14" xfId="0" applyFont="1" applyFill="1" applyBorder="1" applyAlignment="1">
      <alignment/>
    </xf>
    <xf numFmtId="9" fontId="11" fillId="42" borderId="14" xfId="55" applyFont="1" applyFill="1" applyBorder="1" applyAlignment="1">
      <alignment/>
    </xf>
    <xf numFmtId="2" fontId="12" fillId="35" borderId="14" xfId="0" applyNumberFormat="1" applyFont="1" applyFill="1" applyBorder="1" applyAlignment="1">
      <alignment/>
    </xf>
    <xf numFmtId="0" fontId="12" fillId="35" borderId="14" xfId="0" applyFont="1" applyFill="1" applyBorder="1" applyAlignment="1">
      <alignment/>
    </xf>
    <xf numFmtId="0" fontId="17" fillId="35" borderId="14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8" fillId="33" borderId="10" xfId="0" applyFont="1" applyFill="1" applyBorder="1" applyAlignment="1">
      <alignment/>
    </xf>
    <xf numFmtId="0" fontId="1" fillId="0" borderId="2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" fontId="1" fillId="0" borderId="15" xfId="0" applyNumberFormat="1" applyFont="1" applyFill="1" applyBorder="1" applyAlignment="1">
      <alignment horizontal="center" vertical="top"/>
    </xf>
    <xf numFmtId="2" fontId="1" fillId="0" borderId="17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18" xfId="0" applyNumberFormat="1" applyFont="1" applyFill="1" applyBorder="1" applyAlignment="1">
      <alignment horizontal="center" vertical="top"/>
    </xf>
    <xf numFmtId="2" fontId="1" fillId="0" borderId="19" xfId="0" applyNumberFormat="1" applyFont="1" applyFill="1" applyBorder="1" applyAlignment="1">
      <alignment horizontal="center" vertical="top"/>
    </xf>
    <xf numFmtId="1" fontId="1" fillId="0" borderId="21" xfId="0" applyNumberFormat="1" applyFont="1" applyFill="1" applyBorder="1" applyAlignment="1">
      <alignment horizontal="center" vertical="top"/>
    </xf>
    <xf numFmtId="2" fontId="1" fillId="0" borderId="22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20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" fontId="7" fillId="0" borderId="18" xfId="0" applyNumberFormat="1" applyFont="1" applyFill="1" applyBorder="1" applyAlignment="1">
      <alignment horizontal="center" vertical="top"/>
    </xf>
    <xf numFmtId="2" fontId="7" fillId="0" borderId="19" xfId="0" applyNumberFormat="1" applyFont="1" applyFill="1" applyBorder="1" applyAlignment="1">
      <alignment horizontal="center" vertical="top"/>
    </xf>
    <xf numFmtId="0" fontId="19" fillId="0" borderId="0" xfId="0" applyFont="1" applyAlignment="1">
      <alignment/>
    </xf>
    <xf numFmtId="0" fontId="1" fillId="0" borderId="20" xfId="0" applyFont="1" applyBorder="1" applyAlignment="1">
      <alignment horizontal="left" vertical="center" wrapText="1"/>
    </xf>
    <xf numFmtId="1" fontId="7" fillId="0" borderId="21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 vertical="top" wrapText="1"/>
    </xf>
    <xf numFmtId="2" fontId="1" fillId="0" borderId="18" xfId="0" applyNumberFormat="1" applyFont="1" applyFill="1" applyBorder="1" applyAlignment="1">
      <alignment horizontal="center" vertical="top"/>
    </xf>
    <xf numFmtId="0" fontId="1" fillId="0" borderId="20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20" fillId="0" borderId="14" xfId="0" applyNumberFormat="1" applyFont="1" applyFill="1" applyBorder="1" applyAlignment="1">
      <alignment/>
    </xf>
    <xf numFmtId="2" fontId="20" fillId="0" borderId="14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33" borderId="0" xfId="0" applyFont="1" applyFill="1" applyAlignment="1">
      <alignment horizontal="center" vertical="top" wrapText="1"/>
    </xf>
    <xf numFmtId="0" fontId="11" fillId="0" borderId="23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9" fillId="0" borderId="12" xfId="0" applyFont="1" applyFill="1" applyBorder="1" applyAlignment="1">
      <alignment wrapText="1"/>
    </xf>
    <xf numFmtId="0" fontId="9" fillId="0" borderId="19" xfId="0" applyFont="1" applyFill="1" applyBorder="1" applyAlignment="1">
      <alignment wrapText="1"/>
    </xf>
    <xf numFmtId="0" fontId="10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center"/>
    </xf>
    <xf numFmtId="0" fontId="3" fillId="33" borderId="0" xfId="0" applyFont="1" applyFill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wrapText="1"/>
    </xf>
    <xf numFmtId="0" fontId="9" fillId="0" borderId="17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0" fontId="9" fillId="0" borderId="19" xfId="0" applyFont="1" applyFill="1" applyBorder="1" applyAlignment="1">
      <alignment horizontal="left"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3" fillId="37" borderId="20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24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0" xfId="0" applyFont="1" applyBorder="1" applyAlignment="1">
      <alignment/>
    </xf>
    <xf numFmtId="0" fontId="11" fillId="40" borderId="23" xfId="0" applyFont="1" applyFill="1" applyBorder="1" applyAlignment="1">
      <alignment horizontal="center"/>
    </xf>
    <xf numFmtId="0" fontId="11" fillId="40" borderId="11" xfId="0" applyFont="1" applyFill="1" applyBorder="1" applyAlignment="1">
      <alignment horizontal="center"/>
    </xf>
    <xf numFmtId="0" fontId="11" fillId="40" borderId="24" xfId="0" applyFont="1" applyFill="1" applyBorder="1" applyAlignment="1">
      <alignment horizontal="center"/>
    </xf>
    <xf numFmtId="0" fontId="3" fillId="38" borderId="16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24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8" fillId="33" borderId="0" xfId="0" applyFont="1" applyFill="1" applyAlignment="1">
      <alignment horizontal="center" wrapText="1"/>
    </xf>
    <xf numFmtId="0" fontId="3" fillId="35" borderId="23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4" xfId="0" applyFont="1" applyFill="1" applyBorder="1" applyAlignment="1">
      <alignment horizontal="center" vertical="top" wrapText="1"/>
    </xf>
    <xf numFmtId="0" fontId="3" fillId="36" borderId="23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4" xfId="0" applyFont="1" applyFill="1" applyBorder="1" applyAlignment="1">
      <alignment horizontal="center" vertical="top" wrapText="1"/>
    </xf>
    <xf numFmtId="0" fontId="18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8"/>
  <sheetViews>
    <sheetView zoomScalePageLayoutView="0" workbookViewId="0" topLeftCell="A82">
      <selection activeCell="A95" sqref="A95"/>
    </sheetView>
  </sheetViews>
  <sheetFormatPr defaultColWidth="9.140625" defaultRowHeight="12.75"/>
  <cols>
    <col min="1" max="1" width="49.28125" style="0" customWidth="1"/>
    <col min="2" max="2" width="21.00390625" style="0" customWidth="1"/>
    <col min="3" max="3" width="17.57421875" style="0" customWidth="1"/>
  </cols>
  <sheetData>
    <row r="1" spans="1:3" ht="26.25" customHeight="1">
      <c r="A1" s="1"/>
      <c r="B1" s="237" t="s">
        <v>0</v>
      </c>
      <c r="C1" s="237"/>
    </row>
    <row r="2" spans="1:3" ht="15.75">
      <c r="A2" s="1"/>
      <c r="B2" s="234" t="s">
        <v>1</v>
      </c>
      <c r="C2" s="234"/>
    </row>
    <row r="3" spans="1:3" ht="63.75" customHeight="1">
      <c r="A3" s="1"/>
      <c r="B3" s="233" t="s">
        <v>2</v>
      </c>
      <c r="C3" s="233"/>
    </row>
    <row r="4" spans="1:3" ht="15.75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5</v>
      </c>
      <c r="C6" s="7" t="s">
        <v>6</v>
      </c>
    </row>
    <row r="7" spans="1:3" ht="15.75">
      <c r="A7" s="234" t="s">
        <v>7</v>
      </c>
      <c r="B7" s="234"/>
      <c r="C7" s="234"/>
    </row>
    <row r="8" spans="1:3" ht="30" customHeight="1">
      <c r="A8" s="235" t="s">
        <v>8</v>
      </c>
      <c r="B8" s="235"/>
      <c r="C8" s="235"/>
    </row>
    <row r="9" spans="1:3" ht="15.75">
      <c r="A9" s="234" t="s">
        <v>9</v>
      </c>
      <c r="B9" s="234"/>
      <c r="C9" s="234"/>
    </row>
    <row r="10" spans="1:3" ht="15.75">
      <c r="A10" s="8" t="s">
        <v>10</v>
      </c>
      <c r="B10" s="9" t="s">
        <v>11</v>
      </c>
      <c r="C10" s="8"/>
    </row>
    <row r="11" spans="1:3" ht="31.5">
      <c r="A11" s="2" t="s">
        <v>12</v>
      </c>
      <c r="B11" s="10"/>
      <c r="C11" s="10"/>
    </row>
    <row r="12" spans="1:3" ht="15.75">
      <c r="A12" s="1" t="s">
        <v>13</v>
      </c>
      <c r="B12" s="10" t="s">
        <v>14</v>
      </c>
      <c r="C12" s="8"/>
    </row>
    <row r="13" spans="1:3" ht="15.75">
      <c r="A13" s="8" t="s">
        <v>15</v>
      </c>
      <c r="B13" s="11">
        <v>1912</v>
      </c>
      <c r="C13" s="3"/>
    </row>
    <row r="14" spans="1:3" ht="15.75">
      <c r="A14" s="236" t="s">
        <v>16</v>
      </c>
      <c r="B14" s="236"/>
      <c r="C14" s="13">
        <v>0.54</v>
      </c>
    </row>
    <row r="15" spans="1:3" ht="15.75">
      <c r="A15" s="8" t="s">
        <v>17</v>
      </c>
      <c r="B15" s="9" t="s">
        <v>18</v>
      </c>
      <c r="C15" s="14"/>
    </row>
    <row r="16" spans="1:3" ht="15.75">
      <c r="A16" s="8" t="s">
        <v>19</v>
      </c>
      <c r="B16" s="9" t="s">
        <v>18</v>
      </c>
      <c r="C16" s="8"/>
    </row>
    <row r="17" spans="1:3" ht="47.25">
      <c r="A17" s="2" t="s">
        <v>20</v>
      </c>
      <c r="B17" s="9" t="s">
        <v>21</v>
      </c>
      <c r="C17" s="3"/>
    </row>
    <row r="18" spans="1:3" ht="15.75">
      <c r="A18" s="8" t="s">
        <v>22</v>
      </c>
      <c r="B18" s="15">
        <v>1</v>
      </c>
      <c r="C18" s="3"/>
    </row>
    <row r="19" spans="1:3" ht="15.75">
      <c r="A19" s="8" t="s">
        <v>23</v>
      </c>
      <c r="B19" s="9" t="s">
        <v>21</v>
      </c>
      <c r="C19" s="3"/>
    </row>
    <row r="20" spans="1:3" ht="15.75">
      <c r="A20" s="8" t="s">
        <v>24</v>
      </c>
      <c r="B20" s="9" t="s">
        <v>21</v>
      </c>
      <c r="C20" s="3"/>
    </row>
    <row r="21" spans="1:3" ht="15.75">
      <c r="A21" s="8" t="s">
        <v>25</v>
      </c>
      <c r="B21" s="9" t="s">
        <v>21</v>
      </c>
      <c r="C21" s="3"/>
    </row>
    <row r="22" spans="1:3" ht="15.75">
      <c r="A22" s="8" t="s">
        <v>26</v>
      </c>
      <c r="B22" s="9" t="s">
        <v>21</v>
      </c>
      <c r="C22" s="3"/>
    </row>
    <row r="23" spans="1:3" ht="15.75">
      <c r="A23" s="8" t="s">
        <v>27</v>
      </c>
      <c r="B23" s="9">
        <v>3</v>
      </c>
      <c r="C23" s="3"/>
    </row>
    <row r="24" spans="1:3" ht="32.25" customHeight="1">
      <c r="A24" s="233" t="s">
        <v>28</v>
      </c>
      <c r="B24" s="233"/>
      <c r="C24" s="16" t="s">
        <v>21</v>
      </c>
    </row>
    <row r="25" spans="1:3" ht="33" customHeight="1">
      <c r="A25" s="233" t="s">
        <v>29</v>
      </c>
      <c r="B25" s="233"/>
      <c r="C25" s="17" t="s">
        <v>21</v>
      </c>
    </row>
    <row r="26" spans="1:3" ht="48" customHeight="1">
      <c r="A26" s="233" t="s">
        <v>30</v>
      </c>
      <c r="B26" s="233"/>
      <c r="C26" s="16" t="s">
        <v>21</v>
      </c>
    </row>
    <row r="27" spans="1:3" ht="15.75">
      <c r="A27" s="8" t="s">
        <v>31</v>
      </c>
      <c r="B27" s="10">
        <v>407</v>
      </c>
      <c r="C27" s="18" t="s">
        <v>32</v>
      </c>
    </row>
    <row r="28" spans="1:3" ht="15.75">
      <c r="A28" s="8" t="s">
        <v>33</v>
      </c>
      <c r="B28" s="8"/>
      <c r="C28" s="8"/>
    </row>
    <row r="29" spans="1:3" ht="15.75">
      <c r="A29" s="19" t="s">
        <v>34</v>
      </c>
      <c r="B29" s="8"/>
      <c r="C29" s="8"/>
    </row>
    <row r="30" spans="1:3" ht="15.75">
      <c r="A30" s="19" t="s">
        <v>35</v>
      </c>
      <c r="B30" s="20">
        <v>95.5</v>
      </c>
      <c r="C30" s="10" t="s">
        <v>36</v>
      </c>
    </row>
    <row r="31" spans="1:3" ht="15.75">
      <c r="A31" s="19" t="s">
        <v>37</v>
      </c>
      <c r="B31" s="18">
        <v>95.5</v>
      </c>
      <c r="C31" s="18" t="s">
        <v>36</v>
      </c>
    </row>
    <row r="32" spans="1:3" ht="15.75">
      <c r="A32" s="21" t="s">
        <v>38</v>
      </c>
      <c r="B32" s="18">
        <v>70.5</v>
      </c>
      <c r="C32" s="18" t="s">
        <v>36</v>
      </c>
    </row>
    <row r="33" spans="1:3" ht="47.25">
      <c r="A33" s="22" t="s">
        <v>39</v>
      </c>
      <c r="B33" s="23">
        <v>0</v>
      </c>
      <c r="C33" s="18" t="s">
        <v>36</v>
      </c>
    </row>
    <row r="34" spans="1:3" ht="63">
      <c r="A34" s="22" t="s">
        <v>40</v>
      </c>
      <c r="B34" s="23">
        <v>0</v>
      </c>
      <c r="C34" s="18" t="s">
        <v>36</v>
      </c>
    </row>
    <row r="35" spans="1:3" ht="15.75">
      <c r="A35" s="8" t="s">
        <v>41</v>
      </c>
      <c r="B35" s="18">
        <v>0</v>
      </c>
      <c r="C35" s="18" t="s">
        <v>42</v>
      </c>
    </row>
    <row r="36" spans="1:3" ht="31.5">
      <c r="A36" s="2" t="s">
        <v>43</v>
      </c>
      <c r="B36" s="18">
        <v>0</v>
      </c>
      <c r="C36" s="18" t="s">
        <v>36</v>
      </c>
    </row>
    <row r="37" spans="1:3" ht="15.75">
      <c r="A37" s="8" t="s">
        <v>44</v>
      </c>
      <c r="B37" s="23">
        <v>0</v>
      </c>
      <c r="C37" s="18" t="s">
        <v>36</v>
      </c>
    </row>
    <row r="38" spans="1:3" ht="47.25">
      <c r="A38" s="24" t="s">
        <v>45</v>
      </c>
      <c r="B38" s="25">
        <v>0</v>
      </c>
      <c r="C38" s="8" t="s">
        <v>36</v>
      </c>
    </row>
    <row r="39" spans="1:3" ht="47.25">
      <c r="A39" s="26" t="s">
        <v>46</v>
      </c>
      <c r="B39" s="27">
        <v>224</v>
      </c>
      <c r="C39" s="28"/>
    </row>
    <row r="40" spans="1:3" ht="15.75">
      <c r="A40" s="29" t="s">
        <v>47</v>
      </c>
      <c r="B40" s="25">
        <v>0</v>
      </c>
      <c r="C40" s="8" t="s">
        <v>36</v>
      </c>
    </row>
    <row r="41" spans="1:3" ht="15.75">
      <c r="A41" s="30" t="s">
        <v>48</v>
      </c>
      <c r="B41" s="25"/>
      <c r="C41" s="8" t="s">
        <v>36</v>
      </c>
    </row>
    <row r="42" spans="1:3" ht="15.75">
      <c r="A42" s="29" t="s">
        <v>49</v>
      </c>
      <c r="B42" s="25">
        <v>224</v>
      </c>
      <c r="C42" s="8" t="s">
        <v>36</v>
      </c>
    </row>
    <row r="43" spans="1:3" ht="15.75">
      <c r="A43" s="19" t="s">
        <v>50</v>
      </c>
      <c r="B43" s="20">
        <v>0</v>
      </c>
      <c r="C43" s="10" t="s">
        <v>36</v>
      </c>
    </row>
    <row r="44" spans="1:3" ht="15.75">
      <c r="A44" s="1" t="s">
        <v>51</v>
      </c>
      <c r="B44" s="31"/>
      <c r="C44" s="31"/>
    </row>
    <row r="45" spans="1:3" ht="15.75">
      <c r="A45" s="1" t="s">
        <v>52</v>
      </c>
      <c r="B45" s="32" t="s">
        <v>53</v>
      </c>
      <c r="C45" s="31" t="s">
        <v>54</v>
      </c>
    </row>
    <row r="46" spans="1:3" ht="15.75">
      <c r="A46" s="8" t="s">
        <v>55</v>
      </c>
      <c r="B46" s="33">
        <v>159.4</v>
      </c>
      <c r="C46" s="18" t="s">
        <v>36</v>
      </c>
    </row>
    <row r="47" spans="1:3" ht="15.75">
      <c r="A47" s="34" t="s">
        <v>56</v>
      </c>
      <c r="B47" s="35"/>
      <c r="C47" s="8"/>
    </row>
    <row r="48" spans="1:3" ht="15.75">
      <c r="A48" s="36" t="s">
        <v>57</v>
      </c>
      <c r="B48" s="35"/>
      <c r="C48" s="8"/>
    </row>
    <row r="49" spans="1:3" ht="15.75">
      <c r="A49" s="36" t="s">
        <v>58</v>
      </c>
      <c r="B49" s="37">
        <v>159.4</v>
      </c>
      <c r="C49" s="8"/>
    </row>
    <row r="50" spans="1:3" ht="15.75">
      <c r="A50" s="36" t="s">
        <v>59</v>
      </c>
      <c r="B50" s="35"/>
      <c r="C50" s="8"/>
    </row>
    <row r="51" spans="1:3" ht="15.75">
      <c r="A51" s="234" t="s">
        <v>60</v>
      </c>
      <c r="B51" s="234"/>
      <c r="C51" s="234"/>
    </row>
    <row r="52" spans="1:3" ht="15.75">
      <c r="A52" s="1"/>
      <c r="B52" s="3"/>
      <c r="C52" s="3"/>
    </row>
    <row r="53" spans="1:3" ht="110.25">
      <c r="A53" s="38" t="s">
        <v>61</v>
      </c>
      <c r="B53" s="38" t="s">
        <v>62</v>
      </c>
      <c r="C53" s="38" t="s">
        <v>63</v>
      </c>
    </row>
    <row r="54" spans="1:3" ht="15.75">
      <c r="A54" s="39" t="s">
        <v>64</v>
      </c>
      <c r="B54" s="40" t="s">
        <v>65</v>
      </c>
      <c r="C54" s="41" t="s">
        <v>66</v>
      </c>
    </row>
    <row r="55" spans="1:3" ht="15.75">
      <c r="A55" s="39" t="s">
        <v>67</v>
      </c>
      <c r="B55" s="40" t="s">
        <v>68</v>
      </c>
      <c r="C55" s="41" t="s">
        <v>69</v>
      </c>
    </row>
    <row r="56" spans="1:3" ht="15.75">
      <c r="A56" s="42" t="s">
        <v>70</v>
      </c>
      <c r="B56" s="43" t="s">
        <v>71</v>
      </c>
      <c r="C56" s="41"/>
    </row>
    <row r="57" spans="1:3" ht="15.75">
      <c r="A57" s="44" t="s">
        <v>72</v>
      </c>
      <c r="B57" s="45"/>
      <c r="C57" s="46"/>
    </row>
    <row r="58" spans="1:3" ht="31.5">
      <c r="A58" s="47" t="s">
        <v>73</v>
      </c>
      <c r="B58" s="48" t="s">
        <v>74</v>
      </c>
      <c r="C58" s="49" t="s">
        <v>75</v>
      </c>
    </row>
    <row r="59" spans="1:3" ht="15.75">
      <c r="A59" s="47" t="s">
        <v>76</v>
      </c>
      <c r="B59" s="50"/>
      <c r="C59" s="49"/>
    </row>
    <row r="60" spans="1:3" ht="15.75">
      <c r="A60" s="47" t="s">
        <v>77</v>
      </c>
      <c r="B60" s="50"/>
      <c r="C60" s="49"/>
    </row>
    <row r="61" spans="1:3" ht="15.75">
      <c r="A61" s="51" t="s">
        <v>78</v>
      </c>
      <c r="B61" s="52"/>
      <c r="C61" s="53"/>
    </row>
    <row r="62" spans="1:3" ht="31.5">
      <c r="A62" s="54" t="s">
        <v>79</v>
      </c>
      <c r="B62" s="55" t="s">
        <v>80</v>
      </c>
      <c r="C62" s="56" t="s">
        <v>69</v>
      </c>
    </row>
    <row r="63" spans="1:3" ht="31.5">
      <c r="A63" s="57" t="s">
        <v>81</v>
      </c>
      <c r="B63" s="40" t="s">
        <v>82</v>
      </c>
      <c r="C63" s="49" t="s">
        <v>83</v>
      </c>
    </row>
    <row r="64" spans="1:3" ht="15.75">
      <c r="A64" s="44" t="s">
        <v>84</v>
      </c>
      <c r="B64" s="58"/>
      <c r="C64" s="59"/>
    </row>
    <row r="65" spans="1:3" ht="31.5">
      <c r="A65" s="60" t="s">
        <v>85</v>
      </c>
      <c r="B65" s="61" t="s">
        <v>86</v>
      </c>
      <c r="C65" s="62" t="s">
        <v>87</v>
      </c>
    </row>
    <row r="66" spans="1:3" ht="31.5">
      <c r="A66" s="63" t="s">
        <v>88</v>
      </c>
      <c r="B66" s="64" t="s">
        <v>89</v>
      </c>
      <c r="C66" s="65"/>
    </row>
    <row r="67" spans="1:3" ht="15.75">
      <c r="A67" s="66" t="s">
        <v>78</v>
      </c>
      <c r="B67" s="67"/>
      <c r="C67" s="68"/>
    </row>
    <row r="68" spans="1:3" ht="15.75">
      <c r="A68" s="44" t="s">
        <v>90</v>
      </c>
      <c r="B68" s="58"/>
      <c r="C68" s="59"/>
    </row>
    <row r="69" spans="1:3" ht="31.5">
      <c r="A69" s="63" t="s">
        <v>91</v>
      </c>
      <c r="B69" s="61" t="s">
        <v>92</v>
      </c>
      <c r="C69" s="69" t="s">
        <v>93</v>
      </c>
    </row>
    <row r="70" spans="1:3" ht="15.75">
      <c r="A70" s="60" t="s">
        <v>94</v>
      </c>
      <c r="B70" s="61" t="s">
        <v>95</v>
      </c>
      <c r="C70" s="69"/>
    </row>
    <row r="71" spans="1:3" ht="15.75">
      <c r="A71" s="63" t="s">
        <v>78</v>
      </c>
      <c r="B71" s="64"/>
      <c r="C71" s="68"/>
    </row>
    <row r="72" spans="1:3" ht="31.5">
      <c r="A72" s="44" t="s">
        <v>96</v>
      </c>
      <c r="B72" s="58"/>
      <c r="C72" s="59"/>
    </row>
    <row r="73" spans="1:3" ht="15.75">
      <c r="A73" s="63" t="s">
        <v>97</v>
      </c>
      <c r="B73" s="64" t="s">
        <v>21</v>
      </c>
      <c r="C73" s="65"/>
    </row>
    <row r="74" spans="1:3" ht="15.75">
      <c r="A74" s="63" t="s">
        <v>98</v>
      </c>
      <c r="B74" s="64" t="s">
        <v>21</v>
      </c>
      <c r="C74" s="65"/>
    </row>
    <row r="75" spans="1:3" ht="15.75">
      <c r="A75" s="63" t="s">
        <v>99</v>
      </c>
      <c r="B75" s="64" t="s">
        <v>21</v>
      </c>
      <c r="C75" s="65"/>
    </row>
    <row r="76" spans="1:3" ht="15.75">
      <c r="A76" s="63" t="s">
        <v>100</v>
      </c>
      <c r="B76" s="64" t="s">
        <v>101</v>
      </c>
      <c r="C76" s="65"/>
    </row>
    <row r="77" spans="1:3" ht="15.75">
      <c r="A77" s="63" t="s">
        <v>102</v>
      </c>
      <c r="B77" s="64" t="s">
        <v>21</v>
      </c>
      <c r="C77" s="65"/>
    </row>
    <row r="78" spans="1:3" ht="15.75">
      <c r="A78" s="63" t="s">
        <v>103</v>
      </c>
      <c r="B78" s="64" t="s">
        <v>21</v>
      </c>
      <c r="C78" s="65"/>
    </row>
    <row r="79" spans="1:3" ht="15.75">
      <c r="A79" s="63" t="s">
        <v>104</v>
      </c>
      <c r="B79" s="64" t="s">
        <v>21</v>
      </c>
      <c r="C79" s="65"/>
    </row>
    <row r="80" spans="1:3" ht="15.75">
      <c r="A80" s="63" t="s">
        <v>105</v>
      </c>
      <c r="B80" s="64" t="s">
        <v>101</v>
      </c>
      <c r="C80" s="65"/>
    </row>
    <row r="81" spans="1:3" ht="15.75">
      <c r="A81" s="66" t="s">
        <v>106</v>
      </c>
      <c r="B81" s="64"/>
      <c r="C81" s="65"/>
    </row>
    <row r="82" spans="1:3" ht="47.25">
      <c r="A82" s="44" t="s">
        <v>107</v>
      </c>
      <c r="B82" s="58"/>
      <c r="C82" s="59"/>
    </row>
    <row r="83" spans="1:3" ht="15.75">
      <c r="A83" s="63" t="s">
        <v>108</v>
      </c>
      <c r="B83" s="64" t="s">
        <v>101</v>
      </c>
      <c r="C83" s="65"/>
    </row>
    <row r="84" spans="1:3" ht="15.75">
      <c r="A84" s="63" t="s">
        <v>109</v>
      </c>
      <c r="B84" s="64" t="s">
        <v>21</v>
      </c>
      <c r="C84" s="65"/>
    </row>
    <row r="85" spans="1:3" ht="15.75">
      <c r="A85" s="63" t="s">
        <v>110</v>
      </c>
      <c r="B85" s="64" t="s">
        <v>21</v>
      </c>
      <c r="C85" s="65" t="s">
        <v>111</v>
      </c>
    </row>
    <row r="86" spans="1:3" ht="15.75">
      <c r="A86" s="63" t="s">
        <v>112</v>
      </c>
      <c r="B86" s="64" t="s">
        <v>21</v>
      </c>
      <c r="C86" s="65"/>
    </row>
    <row r="87" spans="1:3" ht="15.75">
      <c r="A87" s="63" t="s">
        <v>113</v>
      </c>
      <c r="B87" s="64" t="s">
        <v>21</v>
      </c>
      <c r="C87" s="65"/>
    </row>
    <row r="88" spans="1:3" ht="15.75">
      <c r="A88" s="63" t="s">
        <v>114</v>
      </c>
      <c r="B88" s="64" t="s">
        <v>21</v>
      </c>
      <c r="C88" s="65"/>
    </row>
    <row r="89" spans="1:3" ht="15.75">
      <c r="A89" s="63" t="s">
        <v>115</v>
      </c>
      <c r="B89" s="64" t="s">
        <v>116</v>
      </c>
      <c r="C89" s="65"/>
    </row>
    <row r="90" spans="1:3" ht="15.75">
      <c r="A90" s="63" t="s">
        <v>117</v>
      </c>
      <c r="B90" s="64" t="s">
        <v>21</v>
      </c>
      <c r="C90" s="65"/>
    </row>
    <row r="91" spans="1:3" ht="15.75">
      <c r="A91" s="63" t="s">
        <v>118</v>
      </c>
      <c r="B91" s="64" t="s">
        <v>21</v>
      </c>
      <c r="C91" s="65"/>
    </row>
    <row r="92" spans="1:3" ht="15.75">
      <c r="A92" s="70" t="s">
        <v>78</v>
      </c>
      <c r="B92" s="67"/>
      <c r="C92" s="71"/>
    </row>
    <row r="93" spans="1:3" ht="15.75">
      <c r="A93" s="39" t="s">
        <v>119</v>
      </c>
      <c r="B93" s="40" t="s">
        <v>71</v>
      </c>
      <c r="C93" s="41" t="s">
        <v>120</v>
      </c>
    </row>
    <row r="94" spans="1:3" ht="47.25">
      <c r="A94" s="12" t="s">
        <v>205</v>
      </c>
      <c r="B94" s="3"/>
      <c r="C94" s="3" t="s">
        <v>121</v>
      </c>
    </row>
    <row r="95" spans="1:3" ht="15.75">
      <c r="A95" s="6" t="s">
        <v>122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123</v>
      </c>
      <c r="B97" s="3"/>
      <c r="C97" s="3"/>
    </row>
    <row r="98" spans="1:3" ht="15.75">
      <c r="A98" s="1"/>
      <c r="B98" s="3"/>
      <c r="C98" s="3"/>
    </row>
    <row r="99" spans="1:3" ht="15.75">
      <c r="A99" s="1"/>
      <c r="B99" s="3"/>
      <c r="C99" s="3"/>
    </row>
    <row r="100" spans="1:3" ht="15.75">
      <c r="A100" s="1"/>
      <c r="B100" s="3"/>
      <c r="C100" s="3"/>
    </row>
    <row r="101" spans="1:3" ht="15.75">
      <c r="A101" s="1"/>
      <c r="B101" s="3"/>
      <c r="C101" s="3"/>
    </row>
    <row r="102" spans="1:3" ht="15.75">
      <c r="A102" s="1"/>
      <c r="B102" s="3"/>
      <c r="C102" s="3"/>
    </row>
    <row r="103" spans="1:3" ht="15.75">
      <c r="A103" s="1"/>
      <c r="B103" s="3"/>
      <c r="C103" s="3"/>
    </row>
    <row r="104" spans="1:3" ht="15.75">
      <c r="A104" s="1"/>
      <c r="B104" s="3"/>
      <c r="C104" s="3"/>
    </row>
    <row r="105" spans="1:3" ht="15.75">
      <c r="A105" s="1"/>
      <c r="B105" s="3"/>
      <c r="C105" s="3"/>
    </row>
    <row r="106" spans="1:3" ht="15.75">
      <c r="A106" s="1"/>
      <c r="B106" s="3"/>
      <c r="C106" s="3"/>
    </row>
    <row r="107" spans="1:3" ht="15.75">
      <c r="A107" s="1"/>
      <c r="B107" s="3"/>
      <c r="C107" s="3"/>
    </row>
    <row r="108" spans="1:3" ht="15.75">
      <c r="A108" s="1"/>
      <c r="B108" s="3"/>
      <c r="C108" s="3"/>
    </row>
    <row r="109" spans="1:3" ht="15.75">
      <c r="A109" s="1"/>
      <c r="B109" s="3"/>
      <c r="C109" s="3"/>
    </row>
    <row r="110" spans="1:3" ht="15.75">
      <c r="A110" s="1"/>
      <c r="B110" s="3"/>
      <c r="C110" s="3"/>
    </row>
    <row r="111" spans="1:3" ht="15.75">
      <c r="A111" s="1"/>
      <c r="B111" s="3"/>
      <c r="C111" s="3"/>
    </row>
    <row r="112" spans="1:3" ht="15.75">
      <c r="A112" s="1"/>
      <c r="B112" s="3"/>
      <c r="C112" s="3"/>
    </row>
    <row r="113" spans="1:3" ht="15.75">
      <c r="A113" s="1"/>
      <c r="B113" s="3"/>
      <c r="C113" s="3"/>
    </row>
    <row r="114" spans="1:3" ht="15.75">
      <c r="A114" s="1"/>
      <c r="B114" s="3"/>
      <c r="C114" s="3"/>
    </row>
    <row r="115" spans="1:3" ht="15.75">
      <c r="A115" s="1"/>
      <c r="B115" s="3"/>
      <c r="C115" s="3"/>
    </row>
    <row r="116" spans="1:3" ht="15.75">
      <c r="A116" s="1"/>
      <c r="B116" s="3"/>
      <c r="C116" s="3"/>
    </row>
    <row r="117" spans="1:3" ht="15.75">
      <c r="A117" s="1"/>
      <c r="B117" s="3"/>
      <c r="C117" s="3"/>
    </row>
    <row r="118" spans="1:3" ht="15.75">
      <c r="A118" s="1"/>
      <c r="B118" s="3"/>
      <c r="C118" s="3"/>
    </row>
    <row r="119" spans="1:3" ht="15.75">
      <c r="A119" s="1"/>
      <c r="B119" s="3"/>
      <c r="C119" s="3"/>
    </row>
    <row r="120" spans="1:3" ht="15.75">
      <c r="A120" s="1"/>
      <c r="B120" s="3"/>
      <c r="C120" s="3"/>
    </row>
    <row r="121" spans="1:3" ht="15.75">
      <c r="A121" s="1"/>
      <c r="B121" s="3"/>
      <c r="C121" s="3"/>
    </row>
    <row r="122" spans="1:3" ht="15.75">
      <c r="A122" s="1"/>
      <c r="B122" s="3"/>
      <c r="C122" s="3"/>
    </row>
    <row r="123" spans="1:3" ht="15.75">
      <c r="A123" s="1"/>
      <c r="B123" s="3"/>
      <c r="C123" s="3"/>
    </row>
    <row r="124" spans="1:3" ht="15.75">
      <c r="A124" s="1"/>
      <c r="B124" s="3"/>
      <c r="C124" s="3"/>
    </row>
    <row r="125" spans="1:3" ht="15.75">
      <c r="A125" s="1"/>
      <c r="B125" s="3"/>
      <c r="C125" s="3"/>
    </row>
    <row r="126" spans="1:3" ht="15.75">
      <c r="A126" s="1"/>
      <c r="B126" s="3"/>
      <c r="C126" s="3"/>
    </row>
    <row r="127" spans="1:3" ht="15.75">
      <c r="A127" s="1"/>
      <c r="B127" s="3"/>
      <c r="C127" s="3"/>
    </row>
    <row r="128" spans="1:3" ht="15.75">
      <c r="A128" s="1"/>
      <c r="B128" s="3"/>
      <c r="C128" s="3"/>
    </row>
    <row r="129" spans="1:3" ht="15.75">
      <c r="A129" s="1"/>
      <c r="B129" s="3"/>
      <c r="C129" s="3"/>
    </row>
    <row r="130" spans="1:3" ht="15.75">
      <c r="A130" s="1"/>
      <c r="B130" s="3"/>
      <c r="C130" s="3"/>
    </row>
    <row r="131" spans="1:3" ht="15.75">
      <c r="A131" s="1"/>
      <c r="B131" s="3"/>
      <c r="C131" s="3"/>
    </row>
    <row r="132" spans="1:3" ht="15.75">
      <c r="A132" s="1"/>
      <c r="B132" s="3"/>
      <c r="C132" s="3"/>
    </row>
    <row r="133" spans="1:3" ht="15.75">
      <c r="A133" s="1"/>
      <c r="B133" s="3"/>
      <c r="C133" s="3"/>
    </row>
    <row r="134" spans="1:3" ht="15.75">
      <c r="A134" s="1"/>
      <c r="B134" s="3"/>
      <c r="C134" s="3"/>
    </row>
    <row r="135" spans="1:3" ht="15.75">
      <c r="A135" s="1"/>
      <c r="B135" s="3"/>
      <c r="C135" s="3"/>
    </row>
    <row r="136" spans="1:3" ht="15.75">
      <c r="A136" s="1"/>
      <c r="B136" s="3"/>
      <c r="C136" s="3"/>
    </row>
    <row r="137" spans="1:3" ht="15.75">
      <c r="A137" s="1"/>
      <c r="B137" s="3"/>
      <c r="C137" s="3"/>
    </row>
    <row r="138" spans="1:3" ht="15.75">
      <c r="A138" s="1"/>
      <c r="B138" s="3"/>
      <c r="C138" s="3"/>
    </row>
    <row r="139" spans="1:3" ht="15.75">
      <c r="A139" s="1"/>
      <c r="B139" s="3"/>
      <c r="C139" s="3"/>
    </row>
    <row r="140" spans="1:3" ht="15.75">
      <c r="A140" s="1"/>
      <c r="B140" s="3"/>
      <c r="C140" s="3"/>
    </row>
    <row r="141" spans="1:3" ht="15.75">
      <c r="A141" s="1"/>
      <c r="B141" s="3"/>
      <c r="C141" s="3"/>
    </row>
    <row r="142" spans="1:3" ht="15.75">
      <c r="A142" s="1"/>
      <c r="B142" s="3"/>
      <c r="C142" s="3"/>
    </row>
    <row r="143" spans="1:3" ht="15.75">
      <c r="A143" s="1"/>
      <c r="B143" s="3"/>
      <c r="C143" s="3"/>
    </row>
    <row r="144" spans="1:3" ht="15.75">
      <c r="A144" s="1"/>
      <c r="B144" s="3"/>
      <c r="C144" s="3"/>
    </row>
    <row r="145" spans="1:3" ht="15.75">
      <c r="A145" s="1"/>
      <c r="B145" s="3"/>
      <c r="C145" s="3"/>
    </row>
    <row r="146" spans="1:3" ht="15.75">
      <c r="A146" s="1"/>
      <c r="B146" s="3"/>
      <c r="C146" s="3"/>
    </row>
    <row r="147" spans="1:3" ht="15.75">
      <c r="A147" s="1"/>
      <c r="B147" s="3"/>
      <c r="C147" s="3"/>
    </row>
    <row r="148" spans="1:3" ht="15.75">
      <c r="A148" s="1"/>
      <c r="B148" s="3"/>
      <c r="C148" s="3"/>
    </row>
    <row r="149" spans="1:3" ht="15.75">
      <c r="A149" s="1"/>
      <c r="B149" s="3"/>
      <c r="C149" s="3"/>
    </row>
    <row r="150" spans="1:3" ht="15.75">
      <c r="A150" s="1"/>
      <c r="B150" s="3"/>
      <c r="C150" s="3"/>
    </row>
    <row r="151" spans="1:3" ht="15.75">
      <c r="A151" s="1"/>
      <c r="B151" s="3"/>
      <c r="C151" s="3"/>
    </row>
    <row r="152" spans="1:3" ht="15.75">
      <c r="A152" s="1"/>
      <c r="B152" s="3"/>
      <c r="C152" s="3"/>
    </row>
    <row r="153" spans="1:3" ht="15.75">
      <c r="A153" s="1"/>
      <c r="B153" s="3"/>
      <c r="C153" s="3"/>
    </row>
    <row r="154" spans="1:3" ht="15.75">
      <c r="A154" s="1"/>
      <c r="B154" s="3"/>
      <c r="C154" s="3"/>
    </row>
    <row r="155" spans="1:3" ht="15.75">
      <c r="A155" s="1"/>
      <c r="B155" s="3"/>
      <c r="C155" s="3"/>
    </row>
    <row r="156" spans="1:3" ht="15.75">
      <c r="A156" s="1"/>
      <c r="B156" s="3"/>
      <c r="C156" s="3"/>
    </row>
    <row r="157" spans="1:3" ht="15.75">
      <c r="A157" s="1"/>
      <c r="B157" s="3"/>
      <c r="C157" s="3"/>
    </row>
    <row r="158" spans="1:3" ht="15.75">
      <c r="A158" s="1"/>
      <c r="B158" s="3"/>
      <c r="C158" s="3"/>
    </row>
  </sheetData>
  <sheetProtection/>
  <mergeCells count="11">
    <mergeCell ref="B1:C1"/>
    <mergeCell ref="B2:C2"/>
    <mergeCell ref="B3:C3"/>
    <mergeCell ref="A7:C7"/>
    <mergeCell ref="A25:B25"/>
    <mergeCell ref="A26:B26"/>
    <mergeCell ref="A51:C51"/>
    <mergeCell ref="A8:C8"/>
    <mergeCell ref="A9:C9"/>
    <mergeCell ref="A14:B14"/>
    <mergeCell ref="A24:B24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31.421875" style="0" customWidth="1"/>
    <col min="2" max="2" width="5.57421875" style="0" customWidth="1"/>
    <col min="3" max="3" width="25.00390625" style="0" customWidth="1"/>
    <col min="4" max="4" width="13.57421875" style="0" customWidth="1"/>
    <col min="5" max="5" width="12.00390625" style="0" customWidth="1"/>
    <col min="6" max="6" width="0" style="0" hidden="1" customWidth="1"/>
    <col min="7" max="7" width="11.140625" style="0" hidden="1" customWidth="1"/>
    <col min="8" max="8" width="11.28125" style="0" hidden="1" customWidth="1"/>
    <col min="9" max="9" width="4.28125" style="0" hidden="1" customWidth="1"/>
    <col min="10" max="10" width="7.8515625" style="0" hidden="1" customWidth="1"/>
    <col min="11" max="11" width="0" style="0" hidden="1" customWidth="1"/>
  </cols>
  <sheetData>
    <row r="1" spans="1:14" ht="25.5" customHeight="1">
      <c r="A1" s="72"/>
      <c r="B1" s="73"/>
      <c r="C1" s="72"/>
      <c r="D1" s="237" t="s">
        <v>124</v>
      </c>
      <c r="E1" s="237"/>
      <c r="F1" s="72"/>
      <c r="G1" s="72"/>
      <c r="H1" s="72"/>
      <c r="I1" s="74"/>
      <c r="J1" s="74"/>
      <c r="K1" s="72"/>
      <c r="L1" s="72"/>
      <c r="M1" s="72"/>
      <c r="N1" s="72"/>
    </row>
    <row r="2" spans="1:14" ht="15.75">
      <c r="A2" s="73"/>
      <c r="B2" s="73"/>
      <c r="C2" s="253" t="s">
        <v>1</v>
      </c>
      <c r="D2" s="253"/>
      <c r="E2" s="73"/>
      <c r="F2" s="73"/>
      <c r="G2" s="73"/>
      <c r="H2" s="72"/>
      <c r="I2" s="74"/>
      <c r="J2" s="74"/>
      <c r="K2" s="72"/>
      <c r="L2" s="72"/>
      <c r="M2" s="72"/>
      <c r="N2" s="72"/>
    </row>
    <row r="3" spans="1:14" ht="66.75" customHeight="1">
      <c r="A3" s="73"/>
      <c r="B3" s="72"/>
      <c r="C3" s="254" t="s">
        <v>2</v>
      </c>
      <c r="D3" s="254"/>
      <c r="E3" s="73"/>
      <c r="F3" s="73"/>
      <c r="G3" s="73"/>
      <c r="H3" s="72"/>
      <c r="I3" s="74"/>
      <c r="J3" s="74"/>
      <c r="K3" s="72"/>
      <c r="L3" s="72"/>
      <c r="M3" s="72"/>
      <c r="N3" s="72"/>
    </row>
    <row r="4" spans="1:14" ht="15.75">
      <c r="A4" s="73"/>
      <c r="B4" s="73"/>
      <c r="C4" s="75"/>
      <c r="D4" s="76" t="s">
        <v>3</v>
      </c>
      <c r="E4" s="77"/>
      <c r="F4" s="73"/>
      <c r="G4" s="73"/>
      <c r="H4" s="72"/>
      <c r="I4" s="74"/>
      <c r="J4" s="74"/>
      <c r="K4" s="72"/>
      <c r="L4" s="72"/>
      <c r="M4" s="72"/>
      <c r="N4" s="72"/>
    </row>
    <row r="5" spans="1:14" ht="15.75">
      <c r="A5" s="73"/>
      <c r="B5" s="73"/>
      <c r="C5" s="78" t="s">
        <v>206</v>
      </c>
      <c r="D5" s="76"/>
      <c r="E5" s="79"/>
      <c r="F5" s="73"/>
      <c r="G5" s="73"/>
      <c r="H5" s="72"/>
      <c r="I5" s="74"/>
      <c r="J5" s="74"/>
      <c r="K5" s="72"/>
      <c r="L5" s="72"/>
      <c r="M5" s="72"/>
      <c r="N5" s="72"/>
    </row>
    <row r="6" spans="1:14" ht="15">
      <c r="A6" s="73"/>
      <c r="B6" s="73"/>
      <c r="C6" s="5" t="s">
        <v>4</v>
      </c>
      <c r="D6" s="80"/>
      <c r="E6" s="81"/>
      <c r="F6" s="73"/>
      <c r="G6" s="73"/>
      <c r="H6" s="72"/>
      <c r="I6" s="74"/>
      <c r="J6" s="74"/>
      <c r="K6" s="72"/>
      <c r="L6" s="72"/>
      <c r="M6" s="72"/>
      <c r="N6" s="72"/>
    </row>
    <row r="7" spans="1:14" ht="15">
      <c r="A7" s="73"/>
      <c r="B7" s="73"/>
      <c r="C7" s="6" t="s">
        <v>122</v>
      </c>
      <c r="D7" s="82"/>
      <c r="E7" s="81"/>
      <c r="F7" s="73"/>
      <c r="G7" s="73"/>
      <c r="H7" s="72"/>
      <c r="I7" s="74"/>
      <c r="J7" s="74"/>
      <c r="K7" s="72"/>
      <c r="L7" s="72"/>
      <c r="M7" s="72"/>
      <c r="N7" s="72"/>
    </row>
    <row r="8" spans="1:14" ht="15.75">
      <c r="A8" s="253" t="s">
        <v>125</v>
      </c>
      <c r="B8" s="253"/>
      <c r="C8" s="253"/>
      <c r="D8" s="253"/>
      <c r="E8" s="253"/>
      <c r="F8" s="83"/>
      <c r="G8" s="83"/>
      <c r="H8" s="84"/>
      <c r="I8" s="85"/>
      <c r="J8" s="74"/>
      <c r="K8" s="84"/>
      <c r="L8" s="84"/>
      <c r="M8" s="84"/>
      <c r="N8" s="84"/>
    </row>
    <row r="9" spans="1:14" ht="15.75">
      <c r="A9" s="244" t="s">
        <v>126</v>
      </c>
      <c r="B9" s="244"/>
      <c r="C9" s="244"/>
      <c r="D9" s="244"/>
      <c r="E9" s="244"/>
      <c r="F9" s="83"/>
      <c r="G9" s="83"/>
      <c r="H9" s="84"/>
      <c r="I9" s="85"/>
      <c r="J9" s="74"/>
      <c r="K9" s="84"/>
      <c r="L9" s="84"/>
      <c r="M9" s="84"/>
      <c r="N9" s="84"/>
    </row>
    <row r="10" spans="1:14" ht="15.75">
      <c r="A10" s="86"/>
      <c r="B10" s="86"/>
      <c r="C10" s="84"/>
      <c r="D10" s="86" t="s">
        <v>11</v>
      </c>
      <c r="E10" s="86"/>
      <c r="F10" s="83"/>
      <c r="G10" s="87">
        <v>95.5</v>
      </c>
      <c r="H10" s="88">
        <v>70.5</v>
      </c>
      <c r="I10" s="85"/>
      <c r="J10" s="74"/>
      <c r="K10" s="84"/>
      <c r="L10" s="84"/>
      <c r="M10" s="84"/>
      <c r="N10" s="84"/>
    </row>
    <row r="11" spans="1:14" ht="84.75" customHeight="1">
      <c r="A11" s="89"/>
      <c r="B11" s="245" t="s">
        <v>127</v>
      </c>
      <c r="C11" s="246"/>
      <c r="D11" s="90" t="s">
        <v>128</v>
      </c>
      <c r="E11" s="90" t="s">
        <v>129</v>
      </c>
      <c r="F11" s="90" t="s">
        <v>130</v>
      </c>
      <c r="G11" s="91"/>
      <c r="H11" s="92"/>
      <c r="I11" s="93" t="s">
        <v>131</v>
      </c>
      <c r="J11" s="74"/>
      <c r="K11" s="92"/>
      <c r="L11" s="92"/>
      <c r="M11" s="92"/>
      <c r="N11" s="92"/>
    </row>
    <row r="12" spans="1:14" ht="15">
      <c r="A12" s="94" t="s">
        <v>132</v>
      </c>
      <c r="B12" s="95"/>
      <c r="C12" s="95"/>
      <c r="D12" s="96"/>
      <c r="E12" s="96"/>
      <c r="F12" s="97"/>
      <c r="G12" s="98">
        <f>SUM(D13:D13)</f>
        <v>0</v>
      </c>
      <c r="H12" s="99">
        <f>F13</f>
        <v>0</v>
      </c>
      <c r="I12" s="74"/>
      <c r="J12" s="74"/>
      <c r="K12" s="72"/>
      <c r="L12" s="72"/>
      <c r="M12" s="72"/>
      <c r="N12" s="72"/>
    </row>
    <row r="13" spans="1:14" ht="47.25">
      <c r="A13" s="100" t="s">
        <v>133</v>
      </c>
      <c r="B13" s="101"/>
      <c r="C13" s="102" t="s">
        <v>134</v>
      </c>
      <c r="D13" s="103">
        <v>0</v>
      </c>
      <c r="E13" s="103">
        <f>D13/$G$10/12</f>
        <v>0</v>
      </c>
      <c r="F13" s="104">
        <f>D13/$H$10/12</f>
        <v>0</v>
      </c>
      <c r="G13" s="105"/>
      <c r="H13" s="72"/>
      <c r="I13" s="74">
        <v>0.81</v>
      </c>
      <c r="J13" s="74" t="s">
        <v>135</v>
      </c>
      <c r="K13" s="72"/>
      <c r="L13" s="72"/>
      <c r="M13" s="72"/>
      <c r="N13" s="72"/>
    </row>
    <row r="14" spans="1:14" ht="15">
      <c r="A14" s="106" t="s">
        <v>136</v>
      </c>
      <c r="B14" s="107"/>
      <c r="C14" s="107"/>
      <c r="D14" s="108"/>
      <c r="E14" s="109"/>
      <c r="F14" s="110"/>
      <c r="G14" s="111">
        <f>SUM(D15:D21)</f>
        <v>4671.704369855756</v>
      </c>
      <c r="H14" s="112">
        <f>SUM(F15:F21)</f>
        <v>5.522109184226663</v>
      </c>
      <c r="I14" s="74"/>
      <c r="J14" s="74"/>
      <c r="K14" s="72"/>
      <c r="L14" s="72"/>
      <c r="M14" s="72"/>
      <c r="N14" s="72"/>
    </row>
    <row r="15" spans="1:14" ht="31.5">
      <c r="A15" s="113" t="s">
        <v>137</v>
      </c>
      <c r="B15" s="114">
        <v>2</v>
      </c>
      <c r="C15" s="115" t="s">
        <v>134</v>
      </c>
      <c r="D15" s="116">
        <v>1465.2950698557568</v>
      </c>
      <c r="E15" s="117">
        <f aca="true" t="shared" si="0" ref="E15:E20">D15/$G$10/12</f>
        <v>1.2786169894029291</v>
      </c>
      <c r="F15" s="118">
        <f aca="true" t="shared" si="1" ref="F15:F21">D15/$H$10/12</f>
        <v>1.7320272693330458</v>
      </c>
      <c r="G15" s="105"/>
      <c r="H15" s="72"/>
      <c r="I15" s="74">
        <v>1.3</v>
      </c>
      <c r="J15" s="74" t="s">
        <v>135</v>
      </c>
      <c r="K15" s="72"/>
      <c r="L15" s="72"/>
      <c r="M15" s="119"/>
      <c r="N15" s="120"/>
    </row>
    <row r="16" spans="1:14" ht="15.75">
      <c r="A16" s="100" t="s">
        <v>138</v>
      </c>
      <c r="B16" s="101">
        <v>2</v>
      </c>
      <c r="C16" s="121" t="s">
        <v>134</v>
      </c>
      <c r="D16" s="122">
        <v>0</v>
      </c>
      <c r="E16" s="117">
        <f t="shared" si="0"/>
        <v>0</v>
      </c>
      <c r="F16" s="118">
        <f t="shared" si="1"/>
        <v>0</v>
      </c>
      <c r="G16" s="105"/>
      <c r="H16" s="72"/>
      <c r="I16" s="74"/>
      <c r="J16" s="74"/>
      <c r="K16" s="72"/>
      <c r="L16" s="72"/>
      <c r="M16" s="72"/>
      <c r="N16" s="72"/>
    </row>
    <row r="17" spans="1:14" ht="31.5">
      <c r="A17" s="100" t="s">
        <v>139</v>
      </c>
      <c r="B17" s="101"/>
      <c r="C17" s="121" t="s">
        <v>134</v>
      </c>
      <c r="D17" s="122">
        <v>0</v>
      </c>
      <c r="E17" s="117">
        <f t="shared" si="0"/>
        <v>0</v>
      </c>
      <c r="F17" s="118">
        <f t="shared" si="1"/>
        <v>0</v>
      </c>
      <c r="G17" s="105"/>
      <c r="H17" s="72"/>
      <c r="I17" s="74"/>
      <c r="J17" s="74"/>
      <c r="K17" s="72"/>
      <c r="L17" s="72"/>
      <c r="M17" s="72"/>
      <c r="N17" s="72"/>
    </row>
    <row r="18" spans="1:14" ht="31.5">
      <c r="A18" s="100" t="s">
        <v>140</v>
      </c>
      <c r="B18" s="101">
        <v>2</v>
      </c>
      <c r="C18" s="121" t="s">
        <v>134</v>
      </c>
      <c r="D18" s="122">
        <v>0</v>
      </c>
      <c r="E18" s="117">
        <f t="shared" si="0"/>
        <v>0</v>
      </c>
      <c r="F18" s="118">
        <f t="shared" si="1"/>
        <v>0</v>
      </c>
      <c r="G18" s="72"/>
      <c r="H18" s="72"/>
      <c r="I18" s="74"/>
      <c r="J18" s="74"/>
      <c r="K18" s="72"/>
      <c r="L18" s="72"/>
      <c r="M18" s="72"/>
      <c r="N18" s="72"/>
    </row>
    <row r="19" spans="1:14" ht="60">
      <c r="A19" s="100" t="s">
        <v>141</v>
      </c>
      <c r="B19" s="123">
        <v>1</v>
      </c>
      <c r="C19" s="124" t="s">
        <v>142</v>
      </c>
      <c r="D19" s="122">
        <v>0</v>
      </c>
      <c r="E19" s="117">
        <f t="shared" si="0"/>
        <v>0</v>
      </c>
      <c r="F19" s="118">
        <f t="shared" si="1"/>
        <v>0</v>
      </c>
      <c r="G19" s="105"/>
      <c r="H19" s="72"/>
      <c r="I19" s="74"/>
      <c r="J19" s="74"/>
      <c r="K19" s="72"/>
      <c r="L19" s="72"/>
      <c r="M19" s="72"/>
      <c r="N19" s="72"/>
    </row>
    <row r="20" spans="1:14" ht="31.5">
      <c r="A20" s="100" t="s">
        <v>143</v>
      </c>
      <c r="B20" s="101"/>
      <c r="C20" s="121" t="s">
        <v>144</v>
      </c>
      <c r="D20" s="122">
        <v>0</v>
      </c>
      <c r="E20" s="117">
        <f t="shared" si="0"/>
        <v>0</v>
      </c>
      <c r="F20" s="118">
        <f t="shared" si="1"/>
        <v>0</v>
      </c>
      <c r="G20" s="105"/>
      <c r="H20" s="72"/>
      <c r="I20" s="74"/>
      <c r="J20" s="74"/>
      <c r="K20" s="72"/>
      <c r="L20" s="72"/>
      <c r="M20" s="72"/>
      <c r="N20" s="72"/>
    </row>
    <row r="21" spans="1:14" ht="31.5">
      <c r="A21" s="125" t="s">
        <v>145</v>
      </c>
      <c r="B21" s="126"/>
      <c r="C21" s="127" t="s">
        <v>134</v>
      </c>
      <c r="D21" s="128">
        <v>3206.4093</v>
      </c>
      <c r="E21" s="129">
        <f>D21/$G$10/12</f>
        <v>2.7979138743455496</v>
      </c>
      <c r="F21" s="118">
        <f t="shared" si="1"/>
        <v>3.790081914893617</v>
      </c>
      <c r="G21" s="105"/>
      <c r="H21" s="72"/>
      <c r="I21" s="74"/>
      <c r="J21" s="74"/>
      <c r="K21" s="72"/>
      <c r="L21" s="72"/>
      <c r="M21" s="72"/>
      <c r="N21" s="72"/>
    </row>
    <row r="22" spans="1:14" ht="15">
      <c r="A22" s="130" t="s">
        <v>146</v>
      </c>
      <c r="B22" s="131"/>
      <c r="C22" s="131"/>
      <c r="D22" s="132"/>
      <c r="E22" s="133"/>
      <c r="F22" s="134"/>
      <c r="G22" s="135">
        <f>SUM(D23:D27)</f>
        <v>5358.307941388762</v>
      </c>
      <c r="H22" s="136">
        <f>SUM(F23:F27)</f>
        <v>6.333697330246763</v>
      </c>
      <c r="I22" s="74"/>
      <c r="J22" s="74"/>
      <c r="K22" s="72"/>
      <c r="L22" s="72"/>
      <c r="M22" s="72"/>
      <c r="N22" s="72"/>
    </row>
    <row r="23" spans="1:14" ht="31.5">
      <c r="A23" s="113" t="s">
        <v>147</v>
      </c>
      <c r="B23" s="114">
        <v>1</v>
      </c>
      <c r="C23" s="115" t="s">
        <v>144</v>
      </c>
      <c r="D23" s="137">
        <v>0</v>
      </c>
      <c r="E23" s="117">
        <f>D23/$G$10/12</f>
        <v>0</v>
      </c>
      <c r="F23" s="118">
        <f>D23/$H$10/12</f>
        <v>0</v>
      </c>
      <c r="G23" s="105"/>
      <c r="H23" s="72"/>
      <c r="I23" s="74"/>
      <c r="J23" s="74"/>
      <c r="K23" s="72"/>
      <c r="L23" s="72"/>
      <c r="M23" s="72"/>
      <c r="N23" s="72"/>
    </row>
    <row r="24" spans="1:14" ht="110.25">
      <c r="A24" s="100" t="s">
        <v>148</v>
      </c>
      <c r="B24" s="101">
        <v>2</v>
      </c>
      <c r="C24" s="121" t="s">
        <v>144</v>
      </c>
      <c r="D24" s="137">
        <v>0</v>
      </c>
      <c r="E24" s="117">
        <f>D24/$G$10/12</f>
        <v>0</v>
      </c>
      <c r="F24" s="118">
        <f>D24/$H$10/12</f>
        <v>0</v>
      </c>
      <c r="G24" s="105"/>
      <c r="H24" s="72"/>
      <c r="I24" s="138" t="s">
        <v>149</v>
      </c>
      <c r="J24" s="139" t="s">
        <v>150</v>
      </c>
      <c r="K24" s="72"/>
      <c r="L24" s="72"/>
      <c r="M24" s="72"/>
      <c r="N24" s="72"/>
    </row>
    <row r="25" spans="1:14" ht="47.25">
      <c r="A25" s="100" t="s">
        <v>151</v>
      </c>
      <c r="B25" s="123">
        <v>1</v>
      </c>
      <c r="C25" s="140" t="s">
        <v>152</v>
      </c>
      <c r="D25" s="137">
        <v>0</v>
      </c>
      <c r="E25" s="117">
        <f>D25/$G$10/12</f>
        <v>0</v>
      </c>
      <c r="F25" s="118">
        <f>D25/$H$10/12</f>
        <v>0</v>
      </c>
      <c r="G25" s="72"/>
      <c r="H25" s="72"/>
      <c r="I25" s="74">
        <v>0.38</v>
      </c>
      <c r="J25" s="74" t="s">
        <v>135</v>
      </c>
      <c r="K25" s="72"/>
      <c r="L25" s="72"/>
      <c r="M25" s="72"/>
      <c r="N25" s="72"/>
    </row>
    <row r="26" spans="1:14" ht="63">
      <c r="A26" s="100" t="s">
        <v>153</v>
      </c>
      <c r="B26" s="101">
        <v>2</v>
      </c>
      <c r="C26" s="121" t="s">
        <v>144</v>
      </c>
      <c r="D26" s="137">
        <v>0</v>
      </c>
      <c r="E26" s="117">
        <f>D26/$G$10/12</f>
        <v>0</v>
      </c>
      <c r="F26" s="118">
        <f>D26/$H$10/12</f>
        <v>0</v>
      </c>
      <c r="G26" s="105"/>
      <c r="H26" s="72"/>
      <c r="I26" s="138" t="s">
        <v>154</v>
      </c>
      <c r="J26" s="139" t="s">
        <v>155</v>
      </c>
      <c r="K26" s="72"/>
      <c r="L26" s="72"/>
      <c r="M26" s="72"/>
      <c r="N26" s="72"/>
    </row>
    <row r="27" spans="1:14" ht="47.25">
      <c r="A27" s="125" t="s">
        <v>156</v>
      </c>
      <c r="B27" s="126">
        <v>1</v>
      </c>
      <c r="C27" s="127" t="s">
        <v>157</v>
      </c>
      <c r="D27" s="137">
        <v>5358.307941388762</v>
      </c>
      <c r="E27" s="117">
        <f>D27/$G$10/12</f>
        <v>4.675661379920386</v>
      </c>
      <c r="F27" s="118">
        <f>D27/$H$10/12</f>
        <v>6.333697330246763</v>
      </c>
      <c r="G27" s="105"/>
      <c r="H27" s="72"/>
      <c r="I27" s="74">
        <v>1.82</v>
      </c>
      <c r="J27" s="74" t="s">
        <v>158</v>
      </c>
      <c r="K27" s="72"/>
      <c r="L27" s="72"/>
      <c r="M27" s="72"/>
      <c r="N27" s="72"/>
    </row>
    <row r="28" spans="1:14" ht="15">
      <c r="A28" s="141" t="s">
        <v>159</v>
      </c>
      <c r="B28" s="142"/>
      <c r="C28" s="142"/>
      <c r="D28" s="143"/>
      <c r="E28" s="142"/>
      <c r="F28" s="144"/>
      <c r="G28" s="145">
        <f>SUM(D29:D39)</f>
        <v>2041.9176531203868</v>
      </c>
      <c r="H28" s="146">
        <f>SUM(F29:F39)</f>
        <v>2.4136142471872186</v>
      </c>
      <c r="I28" s="74"/>
      <c r="J28" s="74"/>
      <c r="K28" s="72"/>
      <c r="L28" s="72"/>
      <c r="M28" s="72"/>
      <c r="N28" s="72"/>
    </row>
    <row r="29" spans="1:14" ht="30">
      <c r="A29" s="247" t="s">
        <v>160</v>
      </c>
      <c r="B29" s="249" t="s">
        <v>161</v>
      </c>
      <c r="C29" s="250"/>
      <c r="D29" s="137"/>
      <c r="E29" s="117"/>
      <c r="F29" s="118">
        <f aca="true" t="shared" si="2" ref="F29:F39">D29/$H$10/12</f>
        <v>0</v>
      </c>
      <c r="G29" s="147"/>
      <c r="H29" s="120"/>
      <c r="I29" s="138">
        <v>72.08</v>
      </c>
      <c r="J29" s="139" t="s">
        <v>162</v>
      </c>
      <c r="K29" s="120"/>
      <c r="L29" s="120"/>
      <c r="M29" s="120"/>
      <c r="N29" s="120"/>
    </row>
    <row r="30" spans="1:14" ht="15.75">
      <c r="A30" s="248"/>
      <c r="B30" s="101">
        <v>2</v>
      </c>
      <c r="C30" s="148" t="s">
        <v>163</v>
      </c>
      <c r="D30" s="137">
        <v>0</v>
      </c>
      <c r="E30" s="117">
        <f>D30/$G$10/12</f>
        <v>0</v>
      </c>
      <c r="F30" s="118">
        <f t="shared" si="2"/>
        <v>0</v>
      </c>
      <c r="G30" s="147"/>
      <c r="H30" s="120"/>
      <c r="I30" s="149"/>
      <c r="J30" s="74"/>
      <c r="K30" s="120"/>
      <c r="L30" s="120"/>
      <c r="M30" s="120"/>
      <c r="N30" s="120"/>
    </row>
    <row r="31" spans="1:14" ht="15.75">
      <c r="A31" s="248"/>
      <c r="B31" s="251" t="s">
        <v>164</v>
      </c>
      <c r="C31" s="252"/>
      <c r="D31" s="137"/>
      <c r="E31" s="117"/>
      <c r="F31" s="118">
        <f t="shared" si="2"/>
        <v>0</v>
      </c>
      <c r="G31" s="147"/>
      <c r="H31" s="120"/>
      <c r="I31" s="149">
        <v>0.16</v>
      </c>
      <c r="J31" s="74" t="s">
        <v>158</v>
      </c>
      <c r="K31" s="120"/>
      <c r="L31" s="120"/>
      <c r="M31" s="120"/>
      <c r="N31" s="120"/>
    </row>
    <row r="32" spans="1:14" ht="15.75">
      <c r="A32" s="248"/>
      <c r="B32" s="101">
        <v>2</v>
      </c>
      <c r="C32" s="148" t="s">
        <v>163</v>
      </c>
      <c r="D32" s="137">
        <v>738.1922671433474</v>
      </c>
      <c r="E32" s="117">
        <f>D32/$G$10/12</f>
        <v>0.644146829968017</v>
      </c>
      <c r="F32" s="118">
        <f t="shared" si="2"/>
        <v>0.8725676916588031</v>
      </c>
      <c r="G32" s="147"/>
      <c r="H32" s="120"/>
      <c r="I32" s="149"/>
      <c r="J32" s="74"/>
      <c r="K32" s="120"/>
      <c r="L32" s="120"/>
      <c r="M32" s="120"/>
      <c r="N32" s="120"/>
    </row>
    <row r="33" spans="1:14" ht="15.75">
      <c r="A33" s="248"/>
      <c r="B33" s="251" t="s">
        <v>165</v>
      </c>
      <c r="C33" s="252"/>
      <c r="D33" s="137"/>
      <c r="E33" s="117"/>
      <c r="F33" s="118">
        <f t="shared" si="2"/>
        <v>0</v>
      </c>
      <c r="G33" s="147"/>
      <c r="H33" s="120"/>
      <c r="I33" s="149"/>
      <c r="J33" s="74"/>
      <c r="K33" s="120"/>
      <c r="L33" s="120"/>
      <c r="M33" s="120"/>
      <c r="N33" s="120"/>
    </row>
    <row r="34" spans="1:14" ht="15.75">
      <c r="A34" s="248"/>
      <c r="B34" s="101">
        <v>12</v>
      </c>
      <c r="C34" s="148" t="s">
        <v>163</v>
      </c>
      <c r="D34" s="137">
        <v>288.15011027915415</v>
      </c>
      <c r="E34" s="117">
        <f>D34/$G$10/12</f>
        <v>0.25143988680554463</v>
      </c>
      <c r="F34" s="118">
        <f t="shared" si="2"/>
        <v>0.3406029672330427</v>
      </c>
      <c r="G34" s="147"/>
      <c r="H34" s="120"/>
      <c r="I34" s="149"/>
      <c r="J34" s="74"/>
      <c r="K34" s="120"/>
      <c r="L34" s="120"/>
      <c r="M34" s="120"/>
      <c r="N34" s="120"/>
    </row>
    <row r="35" spans="1:14" ht="60">
      <c r="A35" s="248"/>
      <c r="B35" s="251" t="s">
        <v>166</v>
      </c>
      <c r="C35" s="252"/>
      <c r="D35" s="137"/>
      <c r="E35" s="117"/>
      <c r="F35" s="118">
        <f t="shared" si="2"/>
        <v>0</v>
      </c>
      <c r="G35" s="147"/>
      <c r="H35" s="120"/>
      <c r="I35" s="138" t="s">
        <v>167</v>
      </c>
      <c r="J35" s="139" t="s">
        <v>168</v>
      </c>
      <c r="K35" s="120"/>
      <c r="L35" s="120"/>
      <c r="M35" s="120"/>
      <c r="N35" s="120"/>
    </row>
    <row r="36" spans="1:14" ht="15.75">
      <c r="A36" s="248"/>
      <c r="B36" s="101">
        <v>12</v>
      </c>
      <c r="C36" s="148" t="s">
        <v>144</v>
      </c>
      <c r="D36" s="137">
        <v>671.7752756978853</v>
      </c>
      <c r="E36" s="117">
        <f>D36/$G$10/12</f>
        <v>0.5861913400505107</v>
      </c>
      <c r="F36" s="118">
        <f t="shared" si="2"/>
        <v>0.7940606095719684</v>
      </c>
      <c r="G36" s="147"/>
      <c r="H36" s="120"/>
      <c r="I36" s="149"/>
      <c r="J36" s="74"/>
      <c r="K36" s="120"/>
      <c r="L36" s="120"/>
      <c r="M36" s="120"/>
      <c r="N36" s="120"/>
    </row>
    <row r="37" spans="1:14" ht="15.75">
      <c r="A37" s="150" t="s">
        <v>169</v>
      </c>
      <c r="B37" s="240" t="s">
        <v>170</v>
      </c>
      <c r="C37" s="241"/>
      <c r="D37" s="137">
        <v>343.8</v>
      </c>
      <c r="E37" s="117">
        <f>D37/$G$10/12</f>
        <v>0.3</v>
      </c>
      <c r="F37" s="118">
        <f t="shared" si="2"/>
        <v>0.4063829787234043</v>
      </c>
      <c r="G37" s="147"/>
      <c r="H37" s="120"/>
      <c r="I37" s="149">
        <v>0.97</v>
      </c>
      <c r="J37" s="74" t="s">
        <v>135</v>
      </c>
      <c r="K37" s="120"/>
      <c r="L37" s="120"/>
      <c r="M37" s="120"/>
      <c r="N37" s="120"/>
    </row>
    <row r="38" spans="1:14" ht="15.75">
      <c r="A38" s="151" t="s">
        <v>171</v>
      </c>
      <c r="B38" s="152">
        <v>1</v>
      </c>
      <c r="C38" s="153" t="s">
        <v>144</v>
      </c>
      <c r="D38" s="137">
        <v>0</v>
      </c>
      <c r="E38" s="117">
        <f>D38/$G$10/12</f>
        <v>0</v>
      </c>
      <c r="F38" s="118">
        <f t="shared" si="2"/>
        <v>0</v>
      </c>
      <c r="G38" s="147"/>
      <c r="H38" s="120"/>
      <c r="I38" s="242">
        <v>1.46</v>
      </c>
      <c r="J38" s="242" t="s">
        <v>135</v>
      </c>
      <c r="K38" s="120"/>
      <c r="L38" s="120"/>
      <c r="M38" s="120"/>
      <c r="N38" s="120"/>
    </row>
    <row r="39" spans="1:14" ht="15.75">
      <c r="A39" s="151" t="s">
        <v>172</v>
      </c>
      <c r="B39" s="154">
        <v>1</v>
      </c>
      <c r="C39" s="155" t="s">
        <v>144</v>
      </c>
      <c r="D39" s="137">
        <v>0</v>
      </c>
      <c r="E39" s="117">
        <f>D39/$G$10/12</f>
        <v>0</v>
      </c>
      <c r="F39" s="118">
        <f t="shared" si="2"/>
        <v>0</v>
      </c>
      <c r="G39" s="147"/>
      <c r="H39" s="120"/>
      <c r="I39" s="242"/>
      <c r="J39" s="242"/>
      <c r="K39" s="120"/>
      <c r="L39" s="120"/>
      <c r="M39" s="120"/>
      <c r="N39" s="120"/>
    </row>
    <row r="40" spans="1:14" ht="15.75">
      <c r="A40" s="156" t="s">
        <v>173</v>
      </c>
      <c r="B40" s="157"/>
      <c r="C40" s="157"/>
      <c r="D40" s="158"/>
      <c r="E40" s="157"/>
      <c r="F40" s="159"/>
      <c r="G40" s="160">
        <f>D41</f>
        <v>1207.1929964364906</v>
      </c>
      <c r="H40" s="161">
        <f>F41</f>
        <v>1.4269420761660647</v>
      </c>
      <c r="I40" s="74"/>
      <c r="J40" s="74"/>
      <c r="K40" s="72"/>
      <c r="L40" s="72"/>
      <c r="M40" s="72"/>
      <c r="N40" s="72"/>
    </row>
    <row r="41" spans="1:14" ht="15.75">
      <c r="A41" s="162" t="s">
        <v>174</v>
      </c>
      <c r="B41" s="243"/>
      <c r="C41" s="243"/>
      <c r="D41" s="137">
        <v>1207.1929964364906</v>
      </c>
      <c r="E41" s="117">
        <f>D41/$G$10/12</f>
        <v>1.0533970300492939</v>
      </c>
      <c r="F41" s="118">
        <f>D41/$H$10/12</f>
        <v>1.4269420761660647</v>
      </c>
      <c r="G41" s="105"/>
      <c r="H41" s="72"/>
      <c r="I41" s="74">
        <v>1.86</v>
      </c>
      <c r="J41" s="74" t="s">
        <v>135</v>
      </c>
      <c r="K41" s="72"/>
      <c r="L41" s="72"/>
      <c r="M41" s="72"/>
      <c r="N41" s="72"/>
    </row>
    <row r="42" spans="1:14" ht="15">
      <c r="A42" s="163" t="s">
        <v>175</v>
      </c>
      <c r="B42" s="164"/>
      <c r="C42" s="164"/>
      <c r="D42" s="165"/>
      <c r="E42" s="164"/>
      <c r="F42" s="166"/>
      <c r="G42" s="167">
        <f>G12+G14+G22+G28+G40</f>
        <v>13279.122960801395</v>
      </c>
      <c r="H42" s="168">
        <f>H12+H14+H22+H28+H40</f>
        <v>15.696362837826708</v>
      </c>
      <c r="I42" s="74"/>
      <c r="J42" s="74"/>
      <c r="K42" s="72"/>
      <c r="L42" s="72"/>
      <c r="M42" s="72"/>
      <c r="N42" s="72"/>
    </row>
    <row r="43" spans="1:14" ht="15.75">
      <c r="A43" s="169" t="s">
        <v>176</v>
      </c>
      <c r="B43" s="238"/>
      <c r="C43" s="239"/>
      <c r="D43" s="170">
        <f>(D13+D15+D16+D17+D18+D19+D20+D21+D23+D24+D25+D26+D27+D30+D32+D34+D36+D37+D38+D39+D41)</f>
        <v>13279.122960801393</v>
      </c>
      <c r="E43" s="171">
        <f>D43/$G$10/12</f>
        <v>11.587367330542229</v>
      </c>
      <c r="F43" s="172">
        <f>F13+F15+F16+F17+F18+F19+F20+F21+F23+F24+F25+F26+F27+F30+F32+F34+F36+F37+F38+F39+F41</f>
        <v>15.696362837826706</v>
      </c>
      <c r="G43" s="173"/>
      <c r="H43" s="173"/>
      <c r="I43" s="85"/>
      <c r="J43" s="74"/>
      <c r="K43" s="174">
        <f>E43/E46</f>
        <v>1.5370014100972678</v>
      </c>
      <c r="L43" s="175"/>
      <c r="M43" s="175"/>
      <c r="N43" s="175"/>
    </row>
    <row r="44" spans="1:14" ht="15.75">
      <c r="A44" s="176"/>
      <c r="B44" s="177"/>
      <c r="C44" s="177"/>
      <c r="D44" s="178"/>
      <c r="E44" s="179"/>
      <c r="F44" s="178"/>
      <c r="G44" s="173"/>
      <c r="H44" s="173"/>
      <c r="I44" s="85"/>
      <c r="J44" s="74"/>
      <c r="K44" s="175"/>
      <c r="L44" s="175"/>
      <c r="M44" s="175"/>
      <c r="N44" s="175"/>
    </row>
    <row r="45" spans="1:14" ht="15.75" hidden="1">
      <c r="A45" s="180" t="s">
        <v>177</v>
      </c>
      <c r="B45" s="181">
        <f>G10-C45</f>
        <v>0</v>
      </c>
      <c r="C45" s="180">
        <v>95.5</v>
      </c>
      <c r="D45" s="167">
        <v>10194.762991631884</v>
      </c>
      <c r="E45" s="182">
        <f>D45/C45/12</f>
        <v>8.89595374487948</v>
      </c>
      <c r="F45" s="183" t="e">
        <f>#REF!/12/G10</f>
        <v>#REF!</v>
      </c>
      <c r="G45" s="184" t="s">
        <v>178</v>
      </c>
      <c r="H45" s="185">
        <f>E43/E45</f>
        <v>1.3025435678790405</v>
      </c>
      <c r="I45" s="74"/>
      <c r="J45" s="74"/>
      <c r="K45" s="72" t="s">
        <v>178</v>
      </c>
      <c r="L45" s="72"/>
      <c r="M45" s="72"/>
      <c r="N45" s="72"/>
    </row>
    <row r="46" spans="1:14" ht="15.75" hidden="1">
      <c r="A46" s="72"/>
      <c r="B46" s="72"/>
      <c r="C46" s="72"/>
      <c r="D46" s="186">
        <f>D45/1.18</f>
        <v>8639.629653925325</v>
      </c>
      <c r="E46" s="186">
        <f>E45/1.18</f>
        <v>7.538943851592779</v>
      </c>
      <c r="F46" s="187"/>
      <c r="G46" s="188" t="s">
        <v>179</v>
      </c>
      <c r="H46" s="189">
        <f>E43/E46</f>
        <v>1.5370014100972678</v>
      </c>
      <c r="I46" s="74"/>
      <c r="J46" s="74"/>
      <c r="K46" s="72" t="s">
        <v>179</v>
      </c>
      <c r="L46" s="72"/>
      <c r="M46" s="72"/>
      <c r="N46" s="72"/>
    </row>
    <row r="47" spans="1:14" ht="15.75" hidden="1">
      <c r="A47" s="72"/>
      <c r="B47" s="72"/>
      <c r="C47" s="72"/>
      <c r="D47" s="179"/>
      <c r="E47" s="179"/>
      <c r="F47" s="190"/>
      <c r="G47" s="191"/>
      <c r="H47" s="192"/>
      <c r="I47" s="74"/>
      <c r="J47" s="74"/>
      <c r="K47" s="72"/>
      <c r="L47" s="72"/>
      <c r="M47" s="72"/>
      <c r="N47" s="72"/>
    </row>
    <row r="48" spans="1:14" ht="15" hidden="1">
      <c r="A48" s="72"/>
      <c r="B48" s="72"/>
      <c r="C48" s="72"/>
      <c r="D48" s="193">
        <f>E48*G10*12</f>
        <v>8640.84</v>
      </c>
      <c r="E48" s="194">
        <v>7.54</v>
      </c>
      <c r="F48" s="194"/>
      <c r="G48" s="195" t="s">
        <v>180</v>
      </c>
      <c r="H48" s="196">
        <f>E43/E48</f>
        <v>1.536786118109049</v>
      </c>
      <c r="I48" s="74"/>
      <c r="J48" s="74"/>
      <c r="K48" s="72" t="s">
        <v>180</v>
      </c>
      <c r="L48" s="72"/>
      <c r="M48" s="72"/>
      <c r="N48" s="72"/>
    </row>
    <row r="49" spans="1:14" ht="15" hidden="1">
      <c r="A49" s="72"/>
      <c r="B49" s="72"/>
      <c r="C49" s="72"/>
      <c r="D49" s="197">
        <f>D43-D48</f>
        <v>4638.282960801393</v>
      </c>
      <c r="E49" s="197">
        <f>E43-E48</f>
        <v>4.047367330542229</v>
      </c>
      <c r="F49" s="198"/>
      <c r="G49" s="199" t="s">
        <v>181</v>
      </c>
      <c r="H49" s="72"/>
      <c r="I49" s="74"/>
      <c r="J49" s="74"/>
      <c r="K49" s="72" t="s">
        <v>182</v>
      </c>
      <c r="L49" s="72"/>
      <c r="M49" s="72"/>
      <c r="N49" s="72"/>
    </row>
    <row r="50" spans="1:14" ht="15">
      <c r="A50" s="72"/>
      <c r="B50" s="72"/>
      <c r="C50" s="72"/>
      <c r="D50" s="72"/>
      <c r="E50" s="72"/>
      <c r="F50" s="72"/>
      <c r="G50" s="72"/>
      <c r="H50" s="72"/>
      <c r="I50" s="74"/>
      <c r="J50" s="74"/>
      <c r="K50" s="72"/>
      <c r="L50" s="72"/>
      <c r="M50" s="72"/>
      <c r="N50" s="72"/>
    </row>
    <row r="51" spans="1:14" ht="15">
      <c r="A51" s="72"/>
      <c r="B51" s="72"/>
      <c r="C51" s="72"/>
      <c r="D51" s="72"/>
      <c r="E51" s="72"/>
      <c r="F51" s="72"/>
      <c r="G51" s="72"/>
      <c r="H51" s="72"/>
      <c r="I51" s="74"/>
      <c r="J51" s="74"/>
      <c r="K51" s="72"/>
      <c r="L51" s="72"/>
      <c r="M51" s="72"/>
      <c r="N51" s="72"/>
    </row>
    <row r="52" spans="1:14" ht="15">
      <c r="A52" s="72"/>
      <c r="B52" s="72"/>
      <c r="C52" s="72"/>
      <c r="D52" s="72"/>
      <c r="E52" s="72"/>
      <c r="F52" s="72"/>
      <c r="G52" s="72"/>
      <c r="H52" s="72"/>
      <c r="I52" s="74"/>
      <c r="J52" s="74"/>
      <c r="K52" s="72"/>
      <c r="L52" s="72"/>
      <c r="M52" s="72"/>
      <c r="N52" s="72"/>
    </row>
    <row r="53" spans="1:14" ht="15">
      <c r="A53" s="72"/>
      <c r="B53" s="72"/>
      <c r="C53" s="72"/>
      <c r="D53" s="72"/>
      <c r="E53" s="72"/>
      <c r="F53" s="72"/>
      <c r="G53" s="72"/>
      <c r="H53" s="72"/>
      <c r="I53" s="74"/>
      <c r="J53" s="74"/>
      <c r="K53" s="72"/>
      <c r="L53" s="72"/>
      <c r="M53" s="72"/>
      <c r="N53" s="72"/>
    </row>
    <row r="54" spans="1:14" ht="15">
      <c r="A54" s="72"/>
      <c r="B54" s="72"/>
      <c r="C54" s="72"/>
      <c r="D54" s="72"/>
      <c r="E54" s="72"/>
      <c r="F54" s="72"/>
      <c r="G54" s="72"/>
      <c r="H54" s="72"/>
      <c r="I54" s="74"/>
      <c r="J54" s="74"/>
      <c r="K54" s="72"/>
      <c r="L54" s="72"/>
      <c r="M54" s="72"/>
      <c r="N54" s="72"/>
    </row>
    <row r="55" spans="1:14" ht="15">
      <c r="A55" s="72"/>
      <c r="B55" s="72"/>
      <c r="C55" s="72"/>
      <c r="D55" s="72"/>
      <c r="E55" s="72"/>
      <c r="F55" s="72"/>
      <c r="G55" s="72"/>
      <c r="H55" s="72"/>
      <c r="I55" s="74"/>
      <c r="J55" s="74"/>
      <c r="K55" s="72"/>
      <c r="L55" s="72"/>
      <c r="M55" s="72"/>
      <c r="N55" s="72"/>
    </row>
    <row r="56" spans="1:14" ht="15">
      <c r="A56" s="72"/>
      <c r="B56" s="72"/>
      <c r="C56" s="72"/>
      <c r="D56" s="72"/>
      <c r="E56" s="72"/>
      <c r="F56" s="72"/>
      <c r="G56" s="72"/>
      <c r="H56" s="72"/>
      <c r="I56" s="74"/>
      <c r="J56" s="74"/>
      <c r="K56" s="72"/>
      <c r="L56" s="72"/>
      <c r="M56" s="72"/>
      <c r="N56" s="72"/>
    </row>
    <row r="57" spans="1:14" ht="15">
      <c r="A57" s="72"/>
      <c r="B57" s="72"/>
      <c r="C57" s="72"/>
      <c r="D57" s="72"/>
      <c r="E57" s="72"/>
      <c r="F57" s="72"/>
      <c r="G57" s="72"/>
      <c r="H57" s="72"/>
      <c r="I57" s="74"/>
      <c r="J57" s="74"/>
      <c r="K57" s="72"/>
      <c r="L57" s="72"/>
      <c r="M57" s="72"/>
      <c r="N57" s="72"/>
    </row>
    <row r="58" spans="1:14" ht="15">
      <c r="A58" s="72"/>
      <c r="B58" s="72"/>
      <c r="C58" s="72"/>
      <c r="D58" s="72"/>
      <c r="E58" s="72"/>
      <c r="F58" s="72"/>
      <c r="G58" s="72"/>
      <c r="H58" s="72"/>
      <c r="I58" s="74"/>
      <c r="J58" s="74"/>
      <c r="K58" s="72"/>
      <c r="L58" s="72"/>
      <c r="M58" s="72"/>
      <c r="N58" s="72"/>
    </row>
  </sheetData>
  <sheetProtection/>
  <mergeCells count="16">
    <mergeCell ref="B33:C33"/>
    <mergeCell ref="B35:C35"/>
    <mergeCell ref="D1:E1"/>
    <mergeCell ref="C2:D2"/>
    <mergeCell ref="C3:D3"/>
    <mergeCell ref="A8:E8"/>
    <mergeCell ref="B43:C43"/>
    <mergeCell ref="B37:C37"/>
    <mergeCell ref="I38:I39"/>
    <mergeCell ref="J38:J39"/>
    <mergeCell ref="B41:C41"/>
    <mergeCell ref="A9:E9"/>
    <mergeCell ref="B11:C11"/>
    <mergeCell ref="A29:A36"/>
    <mergeCell ref="B29:C29"/>
    <mergeCell ref="B31:C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38.7109375" style="0" customWidth="1"/>
    <col min="2" max="2" width="3.421875" style="0" customWidth="1"/>
    <col min="3" max="3" width="17.8515625" style="0" customWidth="1"/>
    <col min="4" max="4" width="13.57421875" style="0" customWidth="1"/>
    <col min="5" max="5" width="14.421875" style="0" customWidth="1"/>
    <col min="7" max="8" width="0" style="0" hidden="1" customWidth="1"/>
  </cols>
  <sheetData>
    <row r="1" spans="1:5" ht="33" customHeight="1">
      <c r="A1" s="200"/>
      <c r="B1" s="200"/>
      <c r="C1" s="72"/>
      <c r="D1" s="237" t="s">
        <v>183</v>
      </c>
      <c r="E1" s="237"/>
    </row>
    <row r="2" spans="1:5" ht="12.75" customHeight="1">
      <c r="A2" s="200"/>
      <c r="B2" s="200"/>
      <c r="C2" s="253" t="s">
        <v>1</v>
      </c>
      <c r="D2" s="253"/>
      <c r="E2" s="201"/>
    </row>
    <row r="3" spans="1:5" ht="45" customHeight="1">
      <c r="A3" s="200"/>
      <c r="B3" s="200"/>
      <c r="C3" s="254" t="s">
        <v>2</v>
      </c>
      <c r="D3" s="254"/>
      <c r="E3" s="254"/>
    </row>
    <row r="4" spans="1:5" ht="22.5" customHeight="1">
      <c r="A4" s="200"/>
      <c r="B4" s="200"/>
      <c r="C4" s="75"/>
      <c r="D4" s="76" t="s">
        <v>3</v>
      </c>
      <c r="E4" s="200"/>
    </row>
    <row r="5" spans="1:5" ht="15.75">
      <c r="A5" s="200"/>
      <c r="B5" s="200"/>
      <c r="C5" s="78" t="s">
        <v>206</v>
      </c>
      <c r="D5" s="76"/>
      <c r="E5" s="200"/>
    </row>
    <row r="6" spans="1:5" ht="12" customHeight="1">
      <c r="A6" s="200"/>
      <c r="B6" s="200"/>
      <c r="C6" s="5" t="s">
        <v>4</v>
      </c>
      <c r="D6" s="80"/>
      <c r="E6" s="200"/>
    </row>
    <row r="7" spans="1:5" ht="17.25" customHeight="1">
      <c r="A7" s="200"/>
      <c r="B7" s="200"/>
      <c r="C7" s="6" t="s">
        <v>122</v>
      </c>
      <c r="D7" s="82"/>
      <c r="E7" s="200"/>
    </row>
    <row r="8" spans="1:5" ht="30.75" customHeight="1">
      <c r="A8" s="281" t="s">
        <v>125</v>
      </c>
      <c r="B8" s="281"/>
      <c r="C8" s="281"/>
      <c r="D8" s="281"/>
      <c r="E8" s="281"/>
    </row>
    <row r="9" spans="1:8" ht="45.75" customHeight="1">
      <c r="A9" s="274" t="s">
        <v>184</v>
      </c>
      <c r="B9" s="274"/>
      <c r="C9" s="274"/>
      <c r="D9" s="274"/>
      <c r="E9" s="274"/>
      <c r="G9" s="87">
        <v>70.5</v>
      </c>
      <c r="H9" s="88">
        <v>95.5</v>
      </c>
    </row>
    <row r="10" spans="1:5" ht="16.5">
      <c r="A10" s="202"/>
      <c r="B10" s="202"/>
      <c r="C10" s="202" t="s">
        <v>11</v>
      </c>
      <c r="D10" s="202"/>
      <c r="E10" s="202"/>
    </row>
    <row r="11" spans="1:5" ht="77.25" customHeight="1">
      <c r="A11" s="203"/>
      <c r="B11" s="245" t="s">
        <v>127</v>
      </c>
      <c r="C11" s="246"/>
      <c r="D11" s="204" t="s">
        <v>185</v>
      </c>
      <c r="E11" s="204" t="s">
        <v>186</v>
      </c>
    </row>
    <row r="12" spans="1:5" ht="15.75" customHeight="1">
      <c r="A12" s="275" t="s">
        <v>187</v>
      </c>
      <c r="B12" s="276"/>
      <c r="C12" s="276"/>
      <c r="D12" s="276"/>
      <c r="E12" s="277"/>
    </row>
    <row r="13" spans="1:5" ht="47.25">
      <c r="A13" s="113" t="s">
        <v>188</v>
      </c>
      <c r="B13" s="205">
        <v>1</v>
      </c>
      <c r="C13" s="206" t="s">
        <v>134</v>
      </c>
      <c r="D13" s="207">
        <v>0</v>
      </c>
      <c r="E13" s="208">
        <f>D13/12/$H$9</f>
        <v>0</v>
      </c>
    </row>
    <row r="14" spans="1:5" ht="15" customHeight="1">
      <c r="A14" s="100" t="s">
        <v>189</v>
      </c>
      <c r="B14" s="209">
        <v>12</v>
      </c>
      <c r="C14" s="210" t="s">
        <v>144</v>
      </c>
      <c r="D14" s="211">
        <v>0</v>
      </c>
      <c r="E14" s="212">
        <f>D14/12/$H$9</f>
        <v>0</v>
      </c>
    </row>
    <row r="15" spans="1:5" ht="33" customHeight="1">
      <c r="A15" s="100" t="s">
        <v>190</v>
      </c>
      <c r="B15" s="209">
        <v>2</v>
      </c>
      <c r="C15" s="210" t="s">
        <v>144</v>
      </c>
      <c r="D15" s="211">
        <v>0</v>
      </c>
      <c r="E15" s="212">
        <f>D15/12/$H$9</f>
        <v>0</v>
      </c>
    </row>
    <row r="16" spans="1:5" ht="30.75" customHeight="1">
      <c r="A16" s="100" t="s">
        <v>191</v>
      </c>
      <c r="B16" s="209">
        <v>1</v>
      </c>
      <c r="C16" s="210" t="s">
        <v>144</v>
      </c>
      <c r="D16" s="213">
        <v>0</v>
      </c>
      <c r="E16" s="214">
        <f>D16/12/$H$9</f>
        <v>0</v>
      </c>
    </row>
    <row r="17" spans="1:5" ht="34.5" customHeight="1">
      <c r="A17" s="278" t="s">
        <v>136</v>
      </c>
      <c r="B17" s="279"/>
      <c r="C17" s="279"/>
      <c r="D17" s="279"/>
      <c r="E17" s="280"/>
    </row>
    <row r="18" spans="1:5" ht="17.25" customHeight="1">
      <c r="A18" s="113" t="s">
        <v>192</v>
      </c>
      <c r="B18" s="205">
        <v>4</v>
      </c>
      <c r="C18" s="206" t="s">
        <v>144</v>
      </c>
      <c r="D18" s="207">
        <v>0</v>
      </c>
      <c r="E18" s="212">
        <f>D18/12/$H$9</f>
        <v>0</v>
      </c>
    </row>
    <row r="19" spans="1:5" ht="15" customHeight="1">
      <c r="A19" s="100" t="s">
        <v>193</v>
      </c>
      <c r="B19" s="215">
        <v>3</v>
      </c>
      <c r="C19" s="210" t="s">
        <v>134</v>
      </c>
      <c r="D19" s="211">
        <v>0</v>
      </c>
      <c r="E19" s="212">
        <f>D19/12/$H$9</f>
        <v>0</v>
      </c>
    </row>
    <row r="20" spans="1:5" ht="33.75" customHeight="1">
      <c r="A20" s="125" t="s">
        <v>194</v>
      </c>
      <c r="B20" s="216"/>
      <c r="C20" s="217" t="s">
        <v>195</v>
      </c>
      <c r="D20" s="213">
        <v>0</v>
      </c>
      <c r="E20" s="212">
        <f>D20/12/$H$9</f>
        <v>0</v>
      </c>
    </row>
    <row r="21" spans="1:5" ht="15.75" customHeight="1">
      <c r="A21" s="265" t="s">
        <v>196</v>
      </c>
      <c r="B21" s="266"/>
      <c r="C21" s="266"/>
      <c r="D21" s="266"/>
      <c r="E21" s="267"/>
    </row>
    <row r="22" spans="1:5" ht="94.5">
      <c r="A22" s="218" t="s">
        <v>197</v>
      </c>
      <c r="B22" s="268" t="s">
        <v>198</v>
      </c>
      <c r="C22" s="269"/>
      <c r="D22" s="207">
        <v>0</v>
      </c>
      <c r="E22" s="212">
        <f>D22/12/$H$9</f>
        <v>0</v>
      </c>
    </row>
    <row r="23" spans="1:5" s="222" customFormat="1" ht="20.25" customHeight="1">
      <c r="A23" s="219" t="s">
        <v>199</v>
      </c>
      <c r="B23" s="270" t="s">
        <v>195</v>
      </c>
      <c r="C23" s="271"/>
      <c r="D23" s="220">
        <v>1332.4353081390623</v>
      </c>
      <c r="E23" s="221">
        <f>D23/12/$H$9</f>
        <v>1.1626835149555517</v>
      </c>
    </row>
    <row r="24" spans="1:5" s="222" customFormat="1" ht="47.25">
      <c r="A24" s="223" t="s">
        <v>200</v>
      </c>
      <c r="B24" s="272" t="s">
        <v>195</v>
      </c>
      <c r="C24" s="273"/>
      <c r="D24" s="224">
        <v>500</v>
      </c>
      <c r="E24" s="221">
        <f>D24/12/$H$9</f>
        <v>0.4363001745200698</v>
      </c>
    </row>
    <row r="25" spans="1:5" ht="15.75" customHeight="1">
      <c r="A25" s="255" t="s">
        <v>201</v>
      </c>
      <c r="B25" s="256"/>
      <c r="C25" s="256"/>
      <c r="D25" s="256"/>
      <c r="E25" s="257"/>
    </row>
    <row r="26" spans="1:5" ht="31.5">
      <c r="A26" s="225" t="s">
        <v>202</v>
      </c>
      <c r="B26" s="258"/>
      <c r="C26" s="259"/>
      <c r="D26" s="211"/>
      <c r="E26" s="226">
        <f>D26/12/$H$9</f>
        <v>0</v>
      </c>
    </row>
    <row r="27" spans="1:5" ht="30.75" customHeight="1">
      <c r="A27" s="227" t="s">
        <v>203</v>
      </c>
      <c r="B27" s="260"/>
      <c r="C27" s="261"/>
      <c r="D27" s="211"/>
      <c r="E27" s="226">
        <f>D27/12/$H$9</f>
        <v>0</v>
      </c>
    </row>
    <row r="28" spans="1:5" ht="14.25">
      <c r="A28" s="262" t="s">
        <v>175</v>
      </c>
      <c r="B28" s="263"/>
      <c r="C28" s="263"/>
      <c r="D28" s="263"/>
      <c r="E28" s="264"/>
    </row>
    <row r="29" spans="1:5" ht="15.75">
      <c r="A29" s="228" t="s">
        <v>204</v>
      </c>
      <c r="B29" s="229"/>
      <c r="C29" s="229"/>
      <c r="D29" s="230">
        <f>D13+D14+D15+D16+D18+D19+D20+D22+D23+D26+D27+D24</f>
        <v>1832.4353081390623</v>
      </c>
      <c r="E29" s="231">
        <f>E13+E14+E15+E16+E18+E19+E20+E22+E23+E26+E27</f>
        <v>1.1626835149555517</v>
      </c>
    </row>
    <row r="31" ht="12.75">
      <c r="D31" s="232"/>
    </row>
  </sheetData>
  <sheetProtection/>
  <mergeCells count="16">
    <mergeCell ref="A9:E9"/>
    <mergeCell ref="B11:C11"/>
    <mergeCell ref="A12:E12"/>
    <mergeCell ref="A17:E17"/>
    <mergeCell ref="D1:E1"/>
    <mergeCell ref="C2:D2"/>
    <mergeCell ref="C3:E3"/>
    <mergeCell ref="A8:E8"/>
    <mergeCell ref="A25:E25"/>
    <mergeCell ref="B26:C26"/>
    <mergeCell ref="B27:C27"/>
    <mergeCell ref="A28:E28"/>
    <mergeCell ref="A21:E21"/>
    <mergeCell ref="B22:C22"/>
    <mergeCell ref="B23:C23"/>
    <mergeCell ref="B24:C2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2012-07-23T01:37:13Z</cp:lastPrinted>
  <dcterms:created xsi:type="dcterms:W3CDTF">1996-10-08T23:32:33Z</dcterms:created>
  <dcterms:modified xsi:type="dcterms:W3CDTF">2012-07-23T01:37:49Z</dcterms:modified>
  <cp:category/>
  <cp:version/>
  <cp:contentType/>
  <cp:contentStatus/>
</cp:coreProperties>
</file>