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<sst xmlns="http://schemas.openxmlformats.org/spreadsheetml/2006/main" count="285" uniqueCount="206">
  <si>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</si>
  <si>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</si>
  <si>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</si>
  <si>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</si>
  <si>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</si>
  <si>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</si>
  <si>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</si>
  <si>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</si>
  <si>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</si>
  <si>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</si>
  <si>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Кайская,54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</si>
  <si>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</si>
  <si>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</si>
  <si>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</si>
  <si>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</si>
  <si>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</si>
  <si>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</si>
  <si>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</si>
  <si>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</si>
  <si>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</si>
  <si>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</si>
  <si>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</si>
  <si>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</si>
  <si>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</si>
  <si>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</si>
  <si>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</si>
  <si>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</si>
  <si>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</si>
  <si>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</si>
  <si>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</si>
  <si>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</si>
  <si>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</si>
  <si>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</si>
  <si>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</si>
  <si>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</si>
  <si>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</si>
  <si>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</si>
  <si>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</si>
  <si>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</si>
  <si>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</si>
  <si>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</si>
  <si>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</si>
  <si>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</si>
  <si>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</si>
  <si>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</si>
  <si>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</si>
  <si>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</si>
  <si>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</si>
  <si>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</si>
  <si>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</si>
  <si>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</si>
  <si>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</si>
  <si>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</si>
  <si>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</si>
  <si>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</si>
  <si>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</si>
  <si>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</si>
  <si>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</si>
  <si>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</si>
  <si>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</si>
  <si>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</si>
  <si>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</si>
  <si>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</si>
  <si>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кирпичныйй ленточный</t>
  </si>
  <si>
    <t>трещины, осадка, деформация</t>
  </si>
  <si>
    <t>2. Наружные и внутренние капитальные стены</t>
  </si>
  <si>
    <t>брусчатые</t>
  </si>
  <si>
    <t>гниль, значит.трещины</t>
  </si>
  <si>
    <t>3. Перегородки</t>
  </si>
  <si>
    <t xml:space="preserve">деревянные </t>
  </si>
  <si>
    <t>4. Перекрытия</t>
  </si>
  <si>
    <t>чердачное</t>
  </si>
  <si>
    <t>деревянные, отепленные</t>
  </si>
  <si>
    <t>прогибы балок, гниль</t>
  </si>
  <si>
    <t>междуэтажные</t>
  </si>
  <si>
    <t>подвальные</t>
  </si>
  <si>
    <t>(другое)</t>
  </si>
  <si>
    <t>5. Крыша</t>
  </si>
  <si>
    <t>шифер</t>
  </si>
  <si>
    <t>Гниль, сколы, трещины</t>
  </si>
  <si>
    <t>6. Полы</t>
  </si>
  <si>
    <t>дощатые окрашенные</t>
  </si>
  <si>
    <t>гниль, трещины</t>
  </si>
  <si>
    <t>7. Проемы</t>
  </si>
  <si>
    <t>окна</t>
  </si>
  <si>
    <t>Двойные створные</t>
  </si>
  <si>
    <t>Сырость</t>
  </si>
  <si>
    <t>двери</t>
  </si>
  <si>
    <t>Филенчатые</t>
  </si>
  <si>
    <t>гниль</t>
  </si>
  <si>
    <t>8. Отделка</t>
  </si>
  <si>
    <t>внутренняя</t>
  </si>
  <si>
    <t>штукатурка, побелка</t>
  </si>
  <si>
    <t>отпадает штукатурка, износ окраски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</si>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</sst>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0.0000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182" fontId="11" fillId="39" borderId="17" xfId="42" applyNumberFormat="1" applyFont="1" applyFill="1" applyBorder="1" applyAlignment="1">
      <alignment horizontal="center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52">
      <selection activeCell="A95" sqref="A95"/>
    </sheetView>
  </sheetViews>
  <sheetFormatPr defaultColWidth="9.140625" defaultRowHeight="12.75"/>
  <cols>
    <col min="1" max="1" width="51.57421875" style="0" customWidth="1"/>
    <col min="2" max="2" width="21.8515625" style="0" customWidth="1"/>
    <col min="3" max="3" width="19.00390625" style="0" customWidth="1"/>
  </cols>
  <sheetData>
    <row r="1" spans="1:3" ht="26.25" customHeight="1">
      <c r="A1" s="1"/>
      <c r="B1" s="241" t="s">
        <v>0</v>
      </c>
      <c r="C1" s="241"/>
    </row>
    <row r="2" spans="1:3" ht="15.75">
      <c r="A2" s="1"/>
      <c r="B2" s="237" t="s">
        <v>1</v>
      </c>
      <c r="C2" s="237"/>
    </row>
    <row r="3" spans="1:3" ht="47.25" customHeight="1">
      <c r="A3" s="1"/>
      <c r="B3" s="236" t="s">
        <v>2</v>
      </c>
      <c r="C3" s="236"/>
    </row>
    <row r="4" spans="1:3" ht="23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7" t="s">
        <v>6</v>
      </c>
      <c r="B7" s="237"/>
      <c r="C7" s="237"/>
    </row>
    <row r="8" spans="1:3" ht="33.75" customHeight="1">
      <c r="A8" s="239" t="s">
        <v>7</v>
      </c>
      <c r="B8" s="239"/>
      <c r="C8" s="239"/>
    </row>
    <row r="9" spans="1:3" ht="18.75" customHeight="1">
      <c r="A9" s="237" t="s">
        <v>8</v>
      </c>
      <c r="B9" s="237"/>
      <c r="C9" s="237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1957</v>
      </c>
      <c r="C13" s="3"/>
    </row>
    <row r="14" spans="1:3" ht="15.75">
      <c r="A14" s="240" t="s">
        <v>15</v>
      </c>
      <c r="B14" s="240"/>
      <c r="C14" s="12">
        <v>0.6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29.25" customHeight="1">
      <c r="A24" s="236" t="s">
        <v>27</v>
      </c>
      <c r="B24" s="236"/>
      <c r="C24" s="15" t="s">
        <v>20</v>
      </c>
    </row>
    <row r="25" spans="1:3" ht="33" customHeight="1">
      <c r="A25" s="236" t="s">
        <v>28</v>
      </c>
      <c r="B25" s="236"/>
      <c r="C25" s="16" t="s">
        <v>20</v>
      </c>
    </row>
    <row r="26" spans="1:3" ht="47.25" customHeight="1">
      <c r="A26" s="236" t="s">
        <v>29</v>
      </c>
      <c r="B26" s="236"/>
      <c r="C26" s="15" t="s">
        <v>20</v>
      </c>
    </row>
    <row r="27" spans="1:3" ht="15.75">
      <c r="A27" s="8" t="s">
        <v>30</v>
      </c>
      <c r="B27" s="10">
        <v>1478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406.7</v>
      </c>
      <c r="C30" s="10" t="s">
        <v>35</v>
      </c>
    </row>
    <row r="31" spans="1:3" ht="15.75">
      <c r="A31" s="18" t="s">
        <v>36</v>
      </c>
      <c r="B31" s="17">
        <v>365.8</v>
      </c>
      <c r="C31" s="17" t="s">
        <v>35</v>
      </c>
    </row>
    <row r="32" spans="1:3" ht="15.75">
      <c r="A32" s="20" t="s">
        <v>37</v>
      </c>
      <c r="B32" s="17">
        <v>245.4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40.9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1280</v>
      </c>
      <c r="C39" s="27"/>
    </row>
    <row r="40" spans="1:3" ht="15.75">
      <c r="A40" s="28" t="s">
        <v>46</v>
      </c>
      <c r="B40" s="24">
        <v>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385</v>
      </c>
      <c r="C42" s="29" t="s">
        <v>35</v>
      </c>
    </row>
    <row r="43" spans="1:3" ht="15.75">
      <c r="A43" s="18" t="s">
        <v>49</v>
      </c>
      <c r="B43" s="19">
        <v>895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33</v>
      </c>
      <c r="C45" s="32" t="s">
        <v>52</v>
      </c>
    </row>
    <row r="46" spans="1:3" ht="15.75">
      <c r="A46" s="1" t="s">
        <v>53</v>
      </c>
      <c r="B46" s="17">
        <f>SUM(B47:B50)</f>
        <v>401.3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7">
        <v>401.3</v>
      </c>
      <c r="C49" s="8"/>
    </row>
    <row r="50" spans="1:3" ht="15.75">
      <c r="A50" s="36" t="s">
        <v>57</v>
      </c>
      <c r="B50" s="37"/>
      <c r="C50" s="8"/>
    </row>
    <row r="51" spans="1:3" ht="15.75">
      <c r="A51" s="237" t="s">
        <v>58</v>
      </c>
      <c r="B51" s="237"/>
      <c r="C51" s="237"/>
    </row>
    <row r="52" spans="1:3" ht="15.75">
      <c r="A52" s="1"/>
      <c r="B52" s="3"/>
      <c r="C52" s="3"/>
    </row>
    <row r="53" spans="1:3" ht="95.25" customHeight="1">
      <c r="A53" s="38" t="s">
        <v>59</v>
      </c>
      <c r="B53" s="38" t="s">
        <v>60</v>
      </c>
      <c r="C53" s="38" t="s">
        <v>61</v>
      </c>
    </row>
    <row r="54" spans="1:3" ht="31.5">
      <c r="A54" s="39" t="s">
        <v>62</v>
      </c>
      <c r="B54" s="40" t="s">
        <v>63</v>
      </c>
      <c r="C54" s="41" t="s">
        <v>64</v>
      </c>
    </row>
    <row r="55" spans="1:3" ht="26.25">
      <c r="A55" s="39" t="s">
        <v>65</v>
      </c>
      <c r="B55" s="42" t="s">
        <v>66</v>
      </c>
      <c r="C55" s="41" t="s">
        <v>67</v>
      </c>
    </row>
    <row r="56" spans="1:3" ht="15.75">
      <c r="A56" s="43" t="s">
        <v>68</v>
      </c>
      <c r="B56" s="44" t="s">
        <v>69</v>
      </c>
      <c r="C56" s="41"/>
    </row>
    <row r="57" spans="1:3" ht="15.75">
      <c r="A57" s="45" t="s">
        <v>70</v>
      </c>
      <c r="B57" s="46"/>
      <c r="C57" s="47"/>
    </row>
    <row r="58" spans="1:3" ht="31.5">
      <c r="A58" s="48" t="s">
        <v>71</v>
      </c>
      <c r="B58" s="49" t="s">
        <v>72</v>
      </c>
      <c r="C58" s="50" t="s">
        <v>73</v>
      </c>
    </row>
    <row r="59" spans="1:3" ht="15.75">
      <c r="A59" s="48" t="s">
        <v>74</v>
      </c>
      <c r="B59" s="51"/>
      <c r="C59" s="52"/>
    </row>
    <row r="60" spans="1:3" ht="15.75">
      <c r="A60" s="48" t="s">
        <v>75</v>
      </c>
      <c r="B60" s="51"/>
      <c r="C60" s="52"/>
    </row>
    <row r="61" spans="1:3" ht="15.75">
      <c r="A61" s="53" t="s">
        <v>76</v>
      </c>
      <c r="B61" s="54"/>
      <c r="C61" s="55"/>
    </row>
    <row r="62" spans="1:3" ht="26.25">
      <c r="A62" s="56" t="s">
        <v>77</v>
      </c>
      <c r="B62" s="57" t="s">
        <v>78</v>
      </c>
      <c r="C62" s="58" t="s">
        <v>79</v>
      </c>
    </row>
    <row r="63" spans="1:3" ht="31.5">
      <c r="A63" s="59" t="s">
        <v>80</v>
      </c>
      <c r="B63" s="40" t="s">
        <v>81</v>
      </c>
      <c r="C63" s="60" t="s">
        <v>82</v>
      </c>
    </row>
    <row r="64" spans="1:3" ht="15.75">
      <c r="A64" s="45" t="s">
        <v>83</v>
      </c>
      <c r="B64" s="61"/>
      <c r="C64" s="62"/>
    </row>
    <row r="65" spans="1:3" ht="15.75">
      <c r="A65" s="63" t="s">
        <v>84</v>
      </c>
      <c r="B65" s="64" t="s">
        <v>85</v>
      </c>
      <c r="C65" s="65" t="s">
        <v>86</v>
      </c>
    </row>
    <row r="66" spans="1:3" ht="15.75">
      <c r="A66" s="66" t="s">
        <v>87</v>
      </c>
      <c r="B66" s="67" t="s">
        <v>88</v>
      </c>
      <c r="C66" s="68" t="s">
        <v>89</v>
      </c>
    </row>
    <row r="67" spans="1:3" ht="15.75">
      <c r="A67" s="69" t="s">
        <v>76</v>
      </c>
      <c r="B67" s="70"/>
      <c r="C67" s="71"/>
    </row>
    <row r="68" spans="1:3" ht="15.75">
      <c r="A68" s="45" t="s">
        <v>90</v>
      </c>
      <c r="B68" s="61"/>
      <c r="C68" s="62"/>
    </row>
    <row r="69" spans="1:3" ht="38.25">
      <c r="A69" s="66" t="s">
        <v>91</v>
      </c>
      <c r="B69" s="238" t="s">
        <v>92</v>
      </c>
      <c r="C69" s="72" t="s">
        <v>93</v>
      </c>
    </row>
    <row r="70" spans="1:3" ht="15.75">
      <c r="A70" s="63" t="s">
        <v>94</v>
      </c>
      <c r="B70" s="238"/>
      <c r="C70" s="72"/>
    </row>
    <row r="71" spans="1:3" ht="15.75">
      <c r="A71" s="66" t="s">
        <v>76</v>
      </c>
      <c r="B71" s="67"/>
      <c r="C71" s="71"/>
    </row>
    <row r="72" spans="1:3" ht="31.5">
      <c r="A72" s="45" t="s">
        <v>95</v>
      </c>
      <c r="B72" s="61"/>
      <c r="C72" s="62"/>
    </row>
    <row r="73" spans="1:3" ht="15.75">
      <c r="A73" s="66" t="s">
        <v>96</v>
      </c>
      <c r="B73" s="73" t="s">
        <v>20</v>
      </c>
      <c r="C73" s="68"/>
    </row>
    <row r="74" spans="1:3" ht="15.75">
      <c r="A74" s="66" t="s">
        <v>97</v>
      </c>
      <c r="B74" s="73" t="s">
        <v>20</v>
      </c>
      <c r="C74" s="68"/>
    </row>
    <row r="75" spans="1:3" ht="15.75">
      <c r="A75" s="66" t="s">
        <v>98</v>
      </c>
      <c r="B75" s="67" t="s">
        <v>20</v>
      </c>
      <c r="C75" s="68"/>
    </row>
    <row r="76" spans="1:3" ht="15.75">
      <c r="A76" s="66" t="s">
        <v>99</v>
      </c>
      <c r="B76" s="73" t="s">
        <v>100</v>
      </c>
      <c r="C76" s="68"/>
    </row>
    <row r="77" spans="1:3" ht="15.75">
      <c r="A77" s="66" t="s">
        <v>101</v>
      </c>
      <c r="B77" s="67" t="s">
        <v>20</v>
      </c>
      <c r="C77" s="68"/>
    </row>
    <row r="78" spans="1:3" ht="15.75">
      <c r="A78" s="66" t="s">
        <v>102</v>
      </c>
      <c r="B78" s="67" t="s">
        <v>20</v>
      </c>
      <c r="C78" s="68"/>
    </row>
    <row r="79" spans="1:3" ht="15.75">
      <c r="A79" s="66" t="s">
        <v>103</v>
      </c>
      <c r="B79" s="67" t="s">
        <v>20</v>
      </c>
      <c r="C79" s="68"/>
    </row>
    <row r="80" spans="1:3" ht="15.75">
      <c r="A80" s="66" t="s">
        <v>104</v>
      </c>
      <c r="B80" s="67" t="s">
        <v>20</v>
      </c>
      <c r="C80" s="68"/>
    </row>
    <row r="81" spans="1:3" ht="15.75">
      <c r="A81" s="69" t="s">
        <v>105</v>
      </c>
      <c r="B81" s="67"/>
      <c r="C81" s="68"/>
    </row>
    <row r="82" spans="1:3" ht="47.25">
      <c r="A82" s="45" t="s">
        <v>106</v>
      </c>
      <c r="B82" s="61"/>
      <c r="C82" s="62"/>
    </row>
    <row r="83" spans="1:3" ht="15.75">
      <c r="A83" s="66" t="s">
        <v>107</v>
      </c>
      <c r="B83" s="73" t="s">
        <v>108</v>
      </c>
      <c r="C83" s="68"/>
    </row>
    <row r="84" spans="1:3" ht="15.75">
      <c r="A84" s="66" t="s">
        <v>109</v>
      </c>
      <c r="B84" s="73" t="s">
        <v>100</v>
      </c>
      <c r="C84" s="68"/>
    </row>
    <row r="85" spans="1:3" ht="15.75">
      <c r="A85" s="66" t="s">
        <v>110</v>
      </c>
      <c r="B85" s="67" t="s">
        <v>100</v>
      </c>
      <c r="C85" s="68"/>
    </row>
    <row r="86" spans="1:3" ht="15.75">
      <c r="A86" s="66" t="s">
        <v>111</v>
      </c>
      <c r="B86" s="73" t="s">
        <v>100</v>
      </c>
      <c r="C86" s="68"/>
    </row>
    <row r="87" spans="1:3" ht="15.75">
      <c r="A87" s="66" t="s">
        <v>112</v>
      </c>
      <c r="B87" s="67" t="s">
        <v>100</v>
      </c>
      <c r="C87" s="68"/>
    </row>
    <row r="88" spans="1:3" ht="15.75">
      <c r="A88" s="66" t="s">
        <v>113</v>
      </c>
      <c r="B88" s="67" t="s">
        <v>114</v>
      </c>
      <c r="C88" s="68"/>
    </row>
    <row r="89" spans="1:3" ht="15.75">
      <c r="A89" s="66" t="s">
        <v>115</v>
      </c>
      <c r="B89" s="73"/>
      <c r="C89" s="74"/>
    </row>
    <row r="90" spans="1:3" ht="15.75">
      <c r="A90" s="66" t="s">
        <v>116</v>
      </c>
      <c r="B90" s="67" t="s">
        <v>20</v>
      </c>
      <c r="C90" s="68"/>
    </row>
    <row r="91" spans="1:3" ht="15.75">
      <c r="A91" s="66" t="s">
        <v>117</v>
      </c>
      <c r="B91" s="67" t="s">
        <v>20</v>
      </c>
      <c r="C91" s="68"/>
    </row>
    <row r="92" spans="1:3" ht="15.75">
      <c r="A92" s="75" t="s">
        <v>76</v>
      </c>
      <c r="B92" s="70" t="s">
        <v>20</v>
      </c>
      <c r="C92" s="76"/>
    </row>
    <row r="93" spans="1:3" ht="15.75">
      <c r="A93" s="77" t="s">
        <v>118</v>
      </c>
      <c r="B93" s="40" t="s">
        <v>119</v>
      </c>
      <c r="C93" s="41" t="s">
        <v>82</v>
      </c>
    </row>
    <row r="94" spans="1:3" ht="64.5" customHeight="1">
      <c r="A94" s="11" t="s">
        <v>204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31">
      <selection activeCell="A11" sqref="A1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8515625" style="0" customWidth="1"/>
    <col min="4" max="4" width="13.57421875" style="0" customWidth="1"/>
    <col min="5" max="5" width="15.140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9" width="0" style="0" hidden="1" customWidth="1"/>
  </cols>
  <sheetData>
    <row r="1" spans="1:17" ht="27.75" customHeight="1">
      <c r="A1" s="78"/>
      <c r="B1" s="79"/>
      <c r="C1" s="78"/>
      <c r="D1" s="241" t="s">
        <v>123</v>
      </c>
      <c r="E1" s="241"/>
      <c r="F1" s="78"/>
      <c r="G1" s="78"/>
      <c r="H1" s="78"/>
      <c r="I1" s="80"/>
      <c r="J1" s="80"/>
      <c r="K1" s="78"/>
      <c r="L1" s="78"/>
      <c r="M1" s="78"/>
      <c r="N1" s="78"/>
      <c r="O1" s="78"/>
      <c r="P1" s="78"/>
      <c r="Q1" s="78"/>
    </row>
    <row r="2" spans="1:17" ht="15.75">
      <c r="A2" s="79"/>
      <c r="B2" s="79"/>
      <c r="C2" s="254" t="s">
        <v>1</v>
      </c>
      <c r="D2" s="254"/>
      <c r="E2" s="79"/>
      <c r="F2" s="79"/>
      <c r="G2" s="79"/>
      <c r="H2" s="78"/>
      <c r="I2" s="80"/>
      <c r="J2" s="80"/>
      <c r="K2" s="78"/>
      <c r="L2" s="78"/>
      <c r="M2" s="78"/>
      <c r="N2" s="78"/>
      <c r="O2" s="78"/>
      <c r="P2" s="78"/>
      <c r="Q2" s="78"/>
    </row>
    <row r="3" spans="1:17" ht="47.25" customHeight="1">
      <c r="A3" s="79"/>
      <c r="B3" s="78"/>
      <c r="C3" s="255" t="s">
        <v>2</v>
      </c>
      <c r="D3" s="255"/>
      <c r="E3" s="282"/>
      <c r="F3" s="79"/>
      <c r="G3" s="79"/>
      <c r="H3" s="78"/>
      <c r="I3" s="80"/>
      <c r="J3" s="80"/>
      <c r="K3" s="78"/>
      <c r="L3" s="78"/>
      <c r="M3" s="78"/>
      <c r="N3" s="78"/>
      <c r="O3" s="78"/>
      <c r="P3" s="78"/>
      <c r="Q3" s="78"/>
    </row>
    <row r="4" spans="1:17" ht="21.75" customHeight="1">
      <c r="A4" s="79"/>
      <c r="B4" s="79"/>
      <c r="C4" s="81"/>
      <c r="D4" s="82" t="s">
        <v>3</v>
      </c>
      <c r="E4" s="83"/>
      <c r="F4" s="79"/>
      <c r="G4" s="79"/>
      <c r="H4" s="78"/>
      <c r="I4" s="80"/>
      <c r="J4" s="80"/>
      <c r="K4" s="78"/>
      <c r="L4" s="78"/>
      <c r="M4" s="78"/>
      <c r="N4" s="78"/>
      <c r="O4" s="78"/>
      <c r="P4" s="78"/>
      <c r="Q4" s="78"/>
    </row>
    <row r="5" spans="1:17" ht="15.75">
      <c r="A5" s="79"/>
      <c r="B5" s="79"/>
      <c r="C5" s="84" t="s">
        <v>205</v>
      </c>
      <c r="D5" s="82"/>
      <c r="E5" s="85"/>
      <c r="F5" s="79"/>
      <c r="G5" s="79"/>
      <c r="H5" s="78"/>
      <c r="I5" s="80"/>
      <c r="J5" s="80"/>
      <c r="K5" s="78"/>
      <c r="L5" s="78"/>
      <c r="M5" s="78"/>
      <c r="N5" s="78"/>
      <c r="O5" s="78"/>
      <c r="P5" s="78"/>
      <c r="Q5" s="78"/>
    </row>
    <row r="6" spans="1:17" ht="15">
      <c r="A6" s="79"/>
      <c r="B6" s="79"/>
      <c r="C6" s="5" t="s">
        <v>4</v>
      </c>
      <c r="D6" s="86"/>
      <c r="E6" s="87"/>
      <c r="F6" s="79"/>
      <c r="G6" s="79"/>
      <c r="H6" s="78"/>
      <c r="I6" s="80"/>
      <c r="J6" s="80"/>
      <c r="K6" s="78"/>
      <c r="L6" s="78"/>
      <c r="M6" s="78"/>
      <c r="N6" s="78"/>
      <c r="O6" s="78"/>
      <c r="P6" s="78"/>
      <c r="Q6" s="78"/>
    </row>
    <row r="7" spans="1:17" ht="15">
      <c r="A7" s="79"/>
      <c r="B7" s="79"/>
      <c r="C7" s="6" t="s">
        <v>5</v>
      </c>
      <c r="D7" s="88"/>
      <c r="E7" s="87"/>
      <c r="F7" s="79"/>
      <c r="G7" s="79"/>
      <c r="H7" s="78"/>
      <c r="I7" s="80"/>
      <c r="J7" s="80"/>
      <c r="K7" s="78"/>
      <c r="L7" s="78"/>
      <c r="M7" s="78"/>
      <c r="N7" s="78"/>
      <c r="O7" s="78"/>
      <c r="P7" s="78"/>
      <c r="Q7" s="78"/>
    </row>
    <row r="8" spans="1:17" ht="24.75" customHeight="1">
      <c r="A8" s="254" t="s">
        <v>124</v>
      </c>
      <c r="B8" s="254"/>
      <c r="C8" s="254"/>
      <c r="D8" s="254"/>
      <c r="E8" s="254"/>
      <c r="F8" s="89"/>
      <c r="G8" s="89"/>
      <c r="H8" s="90"/>
      <c r="I8" s="91"/>
      <c r="J8" s="80"/>
      <c r="K8" s="90"/>
      <c r="L8" s="90"/>
      <c r="M8" s="90"/>
      <c r="N8" s="90"/>
      <c r="O8" s="90"/>
      <c r="P8" s="90"/>
      <c r="Q8" s="90"/>
    </row>
    <row r="9" spans="1:17" ht="30" customHeight="1">
      <c r="A9" s="245" t="s">
        <v>125</v>
      </c>
      <c r="B9" s="245"/>
      <c r="C9" s="245"/>
      <c r="D9" s="245"/>
      <c r="E9" s="245"/>
      <c r="F9" s="89"/>
      <c r="G9" s="89"/>
      <c r="H9" s="90"/>
      <c r="I9" s="91"/>
      <c r="J9" s="80"/>
      <c r="K9" s="90"/>
      <c r="L9" s="90"/>
      <c r="M9" s="90"/>
      <c r="N9" s="90"/>
      <c r="O9" s="90"/>
      <c r="P9" s="90"/>
      <c r="Q9" s="90"/>
    </row>
    <row r="10" spans="1:17" ht="15.75">
      <c r="A10" s="92"/>
      <c r="B10" s="92"/>
      <c r="C10" s="90"/>
      <c r="D10" s="92" t="s">
        <v>10</v>
      </c>
      <c r="E10" s="92"/>
      <c r="F10" s="89"/>
      <c r="G10" s="93">
        <v>365.8</v>
      </c>
      <c r="H10" s="94">
        <v>245.4</v>
      </c>
      <c r="I10" s="91"/>
      <c r="J10" s="80"/>
      <c r="K10" s="90"/>
      <c r="L10" s="90"/>
      <c r="M10" s="90"/>
      <c r="N10" s="90"/>
      <c r="O10" s="90"/>
      <c r="P10" s="90"/>
      <c r="Q10" s="90"/>
    </row>
    <row r="11" spans="1:17" ht="78" customHeight="1">
      <c r="A11" s="95"/>
      <c r="B11" s="246" t="s">
        <v>126</v>
      </c>
      <c r="C11" s="247"/>
      <c r="D11" s="96" t="s">
        <v>127</v>
      </c>
      <c r="E11" s="96" t="s">
        <v>128</v>
      </c>
      <c r="F11" s="96" t="s">
        <v>129</v>
      </c>
      <c r="G11" s="97"/>
      <c r="H11" s="98"/>
      <c r="I11" s="99" t="s">
        <v>130</v>
      </c>
      <c r="J11" s="80"/>
      <c r="K11" s="98"/>
      <c r="L11" s="98"/>
      <c r="M11" s="98"/>
      <c r="N11" s="98"/>
      <c r="O11" s="98"/>
      <c r="P11" s="98"/>
      <c r="Q11" s="98"/>
    </row>
    <row r="12" spans="1:17" ht="15">
      <c r="A12" s="100" t="s">
        <v>131</v>
      </c>
      <c r="B12" s="101"/>
      <c r="C12" s="101"/>
      <c r="D12" s="102"/>
      <c r="E12" s="102"/>
      <c r="F12" s="103"/>
      <c r="G12" s="104">
        <f>SUM(D13:D13)</f>
        <v>0</v>
      </c>
      <c r="H12" s="105">
        <f>F13</f>
        <v>0</v>
      </c>
      <c r="I12" s="80"/>
      <c r="J12" s="80"/>
      <c r="K12" s="78"/>
      <c r="L12" s="78"/>
      <c r="M12" s="78"/>
      <c r="N12" s="78"/>
      <c r="O12" s="78"/>
      <c r="P12" s="78"/>
      <c r="Q12" s="78"/>
    </row>
    <row r="13" spans="1:17" ht="31.5">
      <c r="A13" s="106" t="s">
        <v>132</v>
      </c>
      <c r="B13" s="107"/>
      <c r="C13" s="108" t="s">
        <v>133</v>
      </c>
      <c r="D13" s="109">
        <v>0</v>
      </c>
      <c r="E13" s="109">
        <f>D13/$G$10/12</f>
        <v>0</v>
      </c>
      <c r="F13" s="110">
        <f>D13/$H$10/12</f>
        <v>0</v>
      </c>
      <c r="G13" s="111"/>
      <c r="H13" s="78"/>
      <c r="I13" s="80">
        <v>0.81</v>
      </c>
      <c r="J13" s="80" t="s">
        <v>134</v>
      </c>
      <c r="K13" s="78"/>
      <c r="L13" s="78"/>
      <c r="M13" s="78"/>
      <c r="N13" s="78"/>
      <c r="O13" s="78"/>
      <c r="P13" s="78"/>
      <c r="Q13" s="78"/>
    </row>
    <row r="14" spans="1:17" ht="15">
      <c r="A14" s="112" t="s">
        <v>135</v>
      </c>
      <c r="B14" s="113"/>
      <c r="C14" s="113"/>
      <c r="D14" s="114"/>
      <c r="E14" s="115"/>
      <c r="F14" s="116"/>
      <c r="G14" s="117">
        <f>SUM(D15:D21)</f>
        <v>18793.3916554322</v>
      </c>
      <c r="H14" s="118">
        <f>SUM(F15:F21)</f>
        <v>6.381890673537149</v>
      </c>
      <c r="I14" s="80"/>
      <c r="J14" s="80"/>
      <c r="K14" s="78"/>
      <c r="L14" s="78"/>
      <c r="M14" s="78"/>
      <c r="N14" s="78"/>
      <c r="O14" s="78"/>
      <c r="P14" s="78"/>
      <c r="Q14" s="78"/>
    </row>
    <row r="15" spans="1:17" ht="31.5">
      <c r="A15" s="119" t="s">
        <v>136</v>
      </c>
      <c r="B15" s="120">
        <v>2</v>
      </c>
      <c r="C15" s="121" t="s">
        <v>133</v>
      </c>
      <c r="D15" s="122">
        <v>2520.1076626699214</v>
      </c>
      <c r="E15" s="123">
        <f aca="true" t="shared" si="0" ref="E15:E21">D15/$G$10/12</f>
        <v>0.5741087257768183</v>
      </c>
      <c r="F15" s="124">
        <f aca="true" t="shared" si="1" ref="F15:F21">D15/$H$10/12</f>
        <v>0.8557822815369197</v>
      </c>
      <c r="G15" s="111"/>
      <c r="H15" s="78"/>
      <c r="I15" s="80">
        <v>1.3</v>
      </c>
      <c r="J15" s="80" t="s">
        <v>134</v>
      </c>
      <c r="K15" s="78"/>
      <c r="L15" s="78"/>
      <c r="M15" s="125"/>
      <c r="N15" s="126"/>
      <c r="O15" s="126"/>
      <c r="P15" s="126"/>
      <c r="Q15" s="126"/>
    </row>
    <row r="16" spans="1:17" ht="31.5">
      <c r="A16" s="106" t="s">
        <v>137</v>
      </c>
      <c r="B16" s="107">
        <v>2</v>
      </c>
      <c r="C16" s="127" t="s">
        <v>133</v>
      </c>
      <c r="D16" s="128">
        <v>3892.464142762275</v>
      </c>
      <c r="E16" s="123">
        <f t="shared" si="0"/>
        <v>0.8867468887284206</v>
      </c>
      <c r="F16" s="124">
        <f t="shared" si="1"/>
        <v>1.3218093394329922</v>
      </c>
      <c r="G16" s="111"/>
      <c r="H16" s="78"/>
      <c r="I16" s="80"/>
      <c r="J16" s="80"/>
      <c r="K16" s="78"/>
      <c r="L16" s="78"/>
      <c r="M16" s="78"/>
      <c r="N16" s="78"/>
      <c r="O16" s="78"/>
      <c r="P16" s="78"/>
      <c r="Q16" s="78"/>
    </row>
    <row r="17" spans="1:17" ht="31.5">
      <c r="A17" s="106" t="s">
        <v>138</v>
      </c>
      <c r="B17" s="107"/>
      <c r="C17" s="127" t="s">
        <v>133</v>
      </c>
      <c r="D17" s="128">
        <v>0</v>
      </c>
      <c r="E17" s="123">
        <f t="shared" si="0"/>
        <v>0</v>
      </c>
      <c r="F17" s="124">
        <f t="shared" si="1"/>
        <v>0</v>
      </c>
      <c r="G17" s="111"/>
      <c r="H17" s="78"/>
      <c r="I17" s="80"/>
      <c r="J17" s="80"/>
      <c r="K17" s="78"/>
      <c r="L17" s="78"/>
      <c r="M17" s="78"/>
      <c r="N17" s="78"/>
      <c r="O17" s="78"/>
      <c r="P17" s="78"/>
      <c r="Q17" s="78"/>
    </row>
    <row r="18" spans="1:17" ht="31.5">
      <c r="A18" s="106" t="s">
        <v>139</v>
      </c>
      <c r="B18" s="107">
        <v>2</v>
      </c>
      <c r="C18" s="127" t="s">
        <v>133</v>
      </c>
      <c r="D18" s="128">
        <v>0</v>
      </c>
      <c r="E18" s="123">
        <f t="shared" si="0"/>
        <v>0</v>
      </c>
      <c r="F18" s="124">
        <f t="shared" si="1"/>
        <v>0</v>
      </c>
      <c r="G18" s="78"/>
      <c r="H18" s="78"/>
      <c r="I18" s="80"/>
      <c r="J18" s="80"/>
      <c r="K18" s="78"/>
      <c r="L18" s="78"/>
      <c r="M18" s="78"/>
      <c r="N18" s="78"/>
      <c r="O18" s="78"/>
      <c r="P18" s="78"/>
      <c r="Q18" s="78"/>
    </row>
    <row r="19" spans="1:17" ht="60">
      <c r="A19" s="106" t="s">
        <v>140</v>
      </c>
      <c r="B19" s="129">
        <v>1</v>
      </c>
      <c r="C19" s="130" t="s">
        <v>141</v>
      </c>
      <c r="D19" s="128">
        <v>0</v>
      </c>
      <c r="E19" s="123">
        <f t="shared" si="0"/>
        <v>0</v>
      </c>
      <c r="F19" s="124">
        <f t="shared" si="1"/>
        <v>0</v>
      </c>
      <c r="G19" s="111"/>
      <c r="H19" s="78"/>
      <c r="I19" s="80"/>
      <c r="J19" s="80"/>
      <c r="K19" s="78"/>
      <c r="L19" s="78"/>
      <c r="M19" s="78"/>
      <c r="N19" s="78"/>
      <c r="O19" s="78"/>
      <c r="P19" s="78"/>
      <c r="Q19" s="78"/>
    </row>
    <row r="20" spans="1:17" ht="31.5">
      <c r="A20" s="106" t="s">
        <v>142</v>
      </c>
      <c r="B20" s="131">
        <v>10.916666666666666</v>
      </c>
      <c r="C20" s="108" t="s">
        <v>143</v>
      </c>
      <c r="D20" s="128">
        <v>623.98575</v>
      </c>
      <c r="E20" s="123">
        <f t="shared" si="0"/>
        <v>0.14215093630399125</v>
      </c>
      <c r="F20" s="124">
        <f t="shared" si="1"/>
        <v>0.2118941014669927</v>
      </c>
      <c r="G20" s="111"/>
      <c r="H20" s="78"/>
      <c r="I20" s="80"/>
      <c r="J20" s="80"/>
      <c r="K20" s="78"/>
      <c r="L20" s="78"/>
      <c r="M20" s="78"/>
      <c r="N20" s="78"/>
      <c r="O20" s="78"/>
      <c r="P20" s="78"/>
      <c r="Q20" s="78"/>
    </row>
    <row r="21" spans="1:17" ht="31.5">
      <c r="A21" s="132" t="s">
        <v>144</v>
      </c>
      <c r="B21" s="133">
        <v>6</v>
      </c>
      <c r="C21" s="134" t="s">
        <v>133</v>
      </c>
      <c r="D21" s="135">
        <v>11756.8341</v>
      </c>
      <c r="E21" s="136">
        <f t="shared" si="0"/>
        <v>2.678338367960634</v>
      </c>
      <c r="F21" s="124">
        <f t="shared" si="1"/>
        <v>3.9924049511002444</v>
      </c>
      <c r="G21" s="111"/>
      <c r="H21" s="78"/>
      <c r="I21" s="80"/>
      <c r="J21" s="80"/>
      <c r="K21" s="78"/>
      <c r="L21" s="78"/>
      <c r="M21" s="78"/>
      <c r="N21" s="78"/>
      <c r="O21" s="78"/>
      <c r="P21" s="78"/>
      <c r="Q21" s="78"/>
    </row>
    <row r="22" spans="1:17" ht="15">
      <c r="A22" s="137" t="s">
        <v>145</v>
      </c>
      <c r="B22" s="138"/>
      <c r="C22" s="138"/>
      <c r="D22" s="139"/>
      <c r="E22" s="140"/>
      <c r="F22" s="141"/>
      <c r="G22" s="142">
        <f>SUM(D23:D27)</f>
        <v>23764.99144256851</v>
      </c>
      <c r="H22" s="143">
        <f>SUM(F23:F27)</f>
        <v>8.070154659932255</v>
      </c>
      <c r="I22" s="80"/>
      <c r="J22" s="80"/>
      <c r="K22" s="78"/>
      <c r="L22" s="78"/>
      <c r="M22" s="78"/>
      <c r="N22" s="78"/>
      <c r="O22" s="78"/>
      <c r="P22" s="78"/>
      <c r="Q22" s="78"/>
    </row>
    <row r="23" spans="1:17" ht="31.5">
      <c r="A23" s="119" t="s">
        <v>146</v>
      </c>
      <c r="B23" s="120">
        <v>1</v>
      </c>
      <c r="C23" s="121" t="s">
        <v>147</v>
      </c>
      <c r="D23" s="144">
        <v>0</v>
      </c>
      <c r="E23" s="123">
        <f>D23/$G$10/12</f>
        <v>0</v>
      </c>
      <c r="F23" s="124">
        <f>D23/$H$10/12</f>
        <v>0</v>
      </c>
      <c r="G23" s="111"/>
      <c r="H23" s="78"/>
      <c r="I23" s="80"/>
      <c r="J23" s="80"/>
      <c r="K23" s="78"/>
      <c r="L23" s="78"/>
      <c r="M23" s="78"/>
      <c r="N23" s="78"/>
      <c r="O23" s="78"/>
      <c r="P23" s="78"/>
      <c r="Q23" s="78"/>
    </row>
    <row r="24" spans="1:17" ht="78.75">
      <c r="A24" s="145" t="s">
        <v>148</v>
      </c>
      <c r="B24" s="107">
        <v>2</v>
      </c>
      <c r="C24" s="127" t="s">
        <v>147</v>
      </c>
      <c r="D24" s="144">
        <v>20400.178804486575</v>
      </c>
      <c r="E24" s="123">
        <f>D24/$G$10/12</f>
        <v>4.647389011410282</v>
      </c>
      <c r="F24" s="124">
        <f>D24/$H$10/12</f>
        <v>6.927526081393158</v>
      </c>
      <c r="G24" s="111"/>
      <c r="H24" s="78"/>
      <c r="I24" s="146" t="s">
        <v>149</v>
      </c>
      <c r="J24" s="147" t="s">
        <v>150</v>
      </c>
      <c r="K24" s="78"/>
      <c r="L24" s="78"/>
      <c r="M24" s="78"/>
      <c r="N24" s="78"/>
      <c r="O24" s="78"/>
      <c r="P24" s="78"/>
      <c r="Q24" s="78"/>
    </row>
    <row r="25" spans="1:17" ht="47.25">
      <c r="A25" s="106" t="s">
        <v>151</v>
      </c>
      <c r="B25" s="129">
        <v>1</v>
      </c>
      <c r="C25" s="148" t="s">
        <v>152</v>
      </c>
      <c r="D25" s="144">
        <v>1663.346927842095</v>
      </c>
      <c r="E25" s="123">
        <f>D25/$G$10/12</f>
        <v>0.37892904315702913</v>
      </c>
      <c r="F25" s="124">
        <f>D25/$H$10/12</f>
        <v>0.5648420700360279</v>
      </c>
      <c r="G25" s="78"/>
      <c r="H25" s="78"/>
      <c r="I25" s="80">
        <v>0.38</v>
      </c>
      <c r="J25" s="80" t="s">
        <v>134</v>
      </c>
      <c r="K25" s="78"/>
      <c r="L25" s="78"/>
      <c r="M25" s="78"/>
      <c r="N25" s="78"/>
      <c r="O25" s="78"/>
      <c r="P25" s="78"/>
      <c r="Q25" s="78"/>
    </row>
    <row r="26" spans="1:17" ht="63">
      <c r="A26" s="106" t="s">
        <v>153</v>
      </c>
      <c r="B26" s="107">
        <v>2</v>
      </c>
      <c r="C26" s="127" t="s">
        <v>147</v>
      </c>
      <c r="D26" s="144">
        <v>1223.7217883881572</v>
      </c>
      <c r="E26" s="123">
        <f>D26/$G$10/12</f>
        <v>0.27877751694645464</v>
      </c>
      <c r="F26" s="124">
        <f>D26/$H$10/12</f>
        <v>0.41555344620624735</v>
      </c>
      <c r="G26" s="111"/>
      <c r="H26" s="78"/>
      <c r="I26" s="146" t="s">
        <v>154</v>
      </c>
      <c r="J26" s="147" t="s">
        <v>155</v>
      </c>
      <c r="K26" s="78"/>
      <c r="L26" s="78"/>
      <c r="M26" s="78"/>
      <c r="N26" s="78"/>
      <c r="O26" s="78"/>
      <c r="P26" s="78"/>
      <c r="Q26" s="78"/>
    </row>
    <row r="27" spans="1:17" ht="31.5">
      <c r="A27" s="132" t="s">
        <v>156</v>
      </c>
      <c r="B27" s="133">
        <v>1</v>
      </c>
      <c r="C27" s="134" t="s">
        <v>157</v>
      </c>
      <c r="D27" s="144">
        <v>477.7439218516818</v>
      </c>
      <c r="E27" s="123">
        <f>D27/$G$10/12</f>
        <v>0.10883541139322074</v>
      </c>
      <c r="F27" s="124">
        <f>D27/$H$10/12</f>
        <v>0.16223306229682213</v>
      </c>
      <c r="G27" s="111"/>
      <c r="H27" s="78"/>
      <c r="I27" s="80">
        <v>1.82</v>
      </c>
      <c r="J27" s="80" t="s">
        <v>158</v>
      </c>
      <c r="K27" s="78"/>
      <c r="L27" s="78"/>
      <c r="M27" s="78"/>
      <c r="N27" s="78"/>
      <c r="O27" s="78"/>
      <c r="P27" s="78"/>
      <c r="Q27" s="78"/>
    </row>
    <row r="28" spans="1:17" ht="15">
      <c r="A28" s="149" t="s">
        <v>159</v>
      </c>
      <c r="B28" s="150"/>
      <c r="C28" s="150"/>
      <c r="D28" s="151"/>
      <c r="E28" s="150"/>
      <c r="F28" s="152"/>
      <c r="G28" s="153">
        <f>SUM(D29:D39)</f>
        <v>7242.8946135091555</v>
      </c>
      <c r="H28" s="154">
        <f>SUM(F29:F39)</f>
        <v>2.459553998067494</v>
      </c>
      <c r="I28" s="80"/>
      <c r="J28" s="80"/>
      <c r="K28" s="78"/>
      <c r="L28" s="78"/>
      <c r="M28" s="78"/>
      <c r="N28" s="78"/>
      <c r="O28" s="78"/>
      <c r="P28" s="78"/>
      <c r="Q28" s="78"/>
    </row>
    <row r="29" spans="1:17" ht="45" customHeight="1">
      <c r="A29" s="248" t="s">
        <v>160</v>
      </c>
      <c r="B29" s="250" t="s">
        <v>161</v>
      </c>
      <c r="C29" s="251"/>
      <c r="D29" s="144"/>
      <c r="E29" s="123"/>
      <c r="F29" s="124">
        <f aca="true" t="shared" si="2" ref="F29:F39">D29/$H$10/12</f>
        <v>0</v>
      </c>
      <c r="G29" s="155"/>
      <c r="H29" s="126"/>
      <c r="I29" s="146">
        <v>72.08</v>
      </c>
      <c r="J29" s="147" t="s">
        <v>162</v>
      </c>
      <c r="K29" s="126"/>
      <c r="L29" s="126"/>
      <c r="M29" s="126"/>
      <c r="N29" s="126"/>
      <c r="O29" s="126"/>
      <c r="P29" s="126"/>
      <c r="Q29" s="126"/>
    </row>
    <row r="30" spans="1:17" ht="15.75">
      <c r="A30" s="249"/>
      <c r="B30" s="107">
        <v>2</v>
      </c>
      <c r="C30" s="156" t="s">
        <v>163</v>
      </c>
      <c r="D30" s="144">
        <v>0</v>
      </c>
      <c r="E30" s="123">
        <f>D30/$G$10/12</f>
        <v>0</v>
      </c>
      <c r="F30" s="124">
        <f t="shared" si="2"/>
        <v>0</v>
      </c>
      <c r="G30" s="155"/>
      <c r="H30" s="126"/>
      <c r="I30" s="157"/>
      <c r="J30" s="80"/>
      <c r="K30" s="126"/>
      <c r="L30" s="126"/>
      <c r="M30" s="126"/>
      <c r="N30" s="126"/>
      <c r="O30" s="126"/>
      <c r="P30" s="126"/>
      <c r="Q30" s="126"/>
    </row>
    <row r="31" spans="1:17" ht="29.25" customHeight="1">
      <c r="A31" s="249"/>
      <c r="B31" s="252" t="s">
        <v>164</v>
      </c>
      <c r="C31" s="253"/>
      <c r="D31" s="144"/>
      <c r="E31" s="123"/>
      <c r="F31" s="124">
        <f t="shared" si="2"/>
        <v>0</v>
      </c>
      <c r="G31" s="155"/>
      <c r="H31" s="126"/>
      <c r="I31" s="157">
        <v>0.16</v>
      </c>
      <c r="J31" s="80" t="s">
        <v>158</v>
      </c>
      <c r="K31" s="126"/>
      <c r="L31" s="126"/>
      <c r="M31" s="126"/>
      <c r="N31" s="126"/>
      <c r="O31" s="126"/>
      <c r="P31" s="126"/>
      <c r="Q31" s="126"/>
    </row>
    <row r="32" spans="1:17" ht="15.75">
      <c r="A32" s="249"/>
      <c r="B32" s="107">
        <v>2</v>
      </c>
      <c r="C32" s="156" t="s">
        <v>163</v>
      </c>
      <c r="D32" s="144">
        <v>984.2563561911298</v>
      </c>
      <c r="E32" s="123">
        <f>D32/$G$10/12</f>
        <v>0.2242246118532736</v>
      </c>
      <c r="F32" s="124">
        <f t="shared" si="2"/>
        <v>0.33423538311298895</v>
      </c>
      <c r="G32" s="155"/>
      <c r="H32" s="126"/>
      <c r="I32" s="157"/>
      <c r="J32" s="80"/>
      <c r="K32" s="126"/>
      <c r="L32" s="126"/>
      <c r="M32" s="126"/>
      <c r="N32" s="126"/>
      <c r="O32" s="126"/>
      <c r="P32" s="126"/>
      <c r="Q32" s="126"/>
    </row>
    <row r="33" spans="1:17" ht="30" customHeight="1">
      <c r="A33" s="249"/>
      <c r="B33" s="252" t="s">
        <v>165</v>
      </c>
      <c r="C33" s="253"/>
      <c r="D33" s="144"/>
      <c r="E33" s="123"/>
      <c r="F33" s="124">
        <f t="shared" si="2"/>
        <v>0</v>
      </c>
      <c r="G33" s="155"/>
      <c r="H33" s="126"/>
      <c r="I33" s="157"/>
      <c r="J33" s="80"/>
      <c r="K33" s="126"/>
      <c r="L33" s="126"/>
      <c r="M33" s="126"/>
      <c r="N33" s="126"/>
      <c r="O33" s="126"/>
      <c r="P33" s="126"/>
      <c r="Q33" s="126"/>
    </row>
    <row r="34" spans="1:17" ht="15.75">
      <c r="A34" s="249"/>
      <c r="B34" s="107">
        <v>12</v>
      </c>
      <c r="C34" s="156" t="s">
        <v>163</v>
      </c>
      <c r="D34" s="144">
        <v>192.10007351943605</v>
      </c>
      <c r="E34" s="123">
        <f>D34/$G$10/12</f>
        <v>0.04376254636400493</v>
      </c>
      <c r="F34" s="124">
        <f t="shared" si="2"/>
        <v>0.06523365713102283</v>
      </c>
      <c r="G34" s="155"/>
      <c r="H34" s="126"/>
      <c r="I34" s="157"/>
      <c r="J34" s="80"/>
      <c r="K34" s="126"/>
      <c r="L34" s="126"/>
      <c r="M34" s="126"/>
      <c r="N34" s="126"/>
      <c r="O34" s="126"/>
      <c r="P34" s="126"/>
      <c r="Q34" s="126"/>
    </row>
    <row r="35" spans="1:17" ht="30">
      <c r="A35" s="249"/>
      <c r="B35" s="252" t="s">
        <v>166</v>
      </c>
      <c r="C35" s="253"/>
      <c r="D35" s="144"/>
      <c r="E35" s="123"/>
      <c r="F35" s="124">
        <f t="shared" si="2"/>
        <v>0</v>
      </c>
      <c r="G35" s="155"/>
      <c r="H35" s="126"/>
      <c r="I35" s="146" t="s">
        <v>167</v>
      </c>
      <c r="J35" s="147" t="s">
        <v>168</v>
      </c>
      <c r="K35" s="126"/>
      <c r="L35" s="126"/>
      <c r="M35" s="126"/>
      <c r="N35" s="126"/>
      <c r="O35" s="126"/>
      <c r="P35" s="126"/>
      <c r="Q35" s="126"/>
    </row>
    <row r="36" spans="1:17" ht="15.75">
      <c r="A36" s="249"/>
      <c r="B36" s="107">
        <v>12</v>
      </c>
      <c r="C36" s="156" t="s">
        <v>147</v>
      </c>
      <c r="D36" s="144">
        <v>447.8501837985903</v>
      </c>
      <c r="E36" s="123">
        <f>D36/$G$10/12</f>
        <v>0.10202528335123708</v>
      </c>
      <c r="F36" s="124">
        <f t="shared" si="2"/>
        <v>0.1520816978397821</v>
      </c>
      <c r="G36" s="155"/>
      <c r="H36" s="126"/>
      <c r="I36" s="157"/>
      <c r="J36" s="80"/>
      <c r="K36" s="126"/>
      <c r="L36" s="126"/>
      <c r="M36" s="126"/>
      <c r="N36" s="126"/>
      <c r="O36" s="126"/>
      <c r="P36" s="126"/>
      <c r="Q36" s="126"/>
    </row>
    <row r="37" spans="1:17" ht="73.5" customHeight="1">
      <c r="A37" s="158" t="s">
        <v>169</v>
      </c>
      <c r="B37" s="242" t="s">
        <v>170</v>
      </c>
      <c r="C37" s="243"/>
      <c r="D37" s="144">
        <v>3950.64</v>
      </c>
      <c r="E37" s="123">
        <f>D37/$G$10/12</f>
        <v>0.8999999999999999</v>
      </c>
      <c r="F37" s="124">
        <f t="shared" si="2"/>
        <v>1.3415647921760392</v>
      </c>
      <c r="G37" s="155"/>
      <c r="H37" s="126"/>
      <c r="I37" s="157">
        <v>0.97</v>
      </c>
      <c r="J37" s="80" t="s">
        <v>134</v>
      </c>
      <c r="K37" s="126"/>
      <c r="L37" s="126"/>
      <c r="M37" s="126"/>
      <c r="N37" s="126"/>
      <c r="O37" s="126"/>
      <c r="P37" s="126"/>
      <c r="Q37" s="126"/>
    </row>
    <row r="38" spans="1:17" ht="15.75">
      <c r="A38" s="159" t="s">
        <v>171</v>
      </c>
      <c r="B38" s="160">
        <v>1</v>
      </c>
      <c r="C38" s="29" t="s">
        <v>147</v>
      </c>
      <c r="D38" s="144">
        <v>790.1279999999999</v>
      </c>
      <c r="E38" s="123">
        <f>D38/$G$10/12</f>
        <v>0.17999999999999997</v>
      </c>
      <c r="F38" s="124">
        <f t="shared" si="2"/>
        <v>0.2683129584352078</v>
      </c>
      <c r="G38" s="155"/>
      <c r="H38" s="126"/>
      <c r="I38" s="244">
        <v>1.46</v>
      </c>
      <c r="J38" s="244" t="s">
        <v>134</v>
      </c>
      <c r="K38" s="126"/>
      <c r="L38" s="126"/>
      <c r="M38" s="126"/>
      <c r="N38" s="126"/>
      <c r="O38" s="126"/>
      <c r="P38" s="126"/>
      <c r="Q38" s="126"/>
    </row>
    <row r="39" spans="1:17" ht="15.75">
      <c r="A39" s="159" t="s">
        <v>172</v>
      </c>
      <c r="B39" s="161">
        <v>1</v>
      </c>
      <c r="C39" s="31" t="s">
        <v>147</v>
      </c>
      <c r="D39" s="144">
        <v>877.92</v>
      </c>
      <c r="E39" s="123">
        <f>D39/$G$10/12</f>
        <v>0.19999999999999998</v>
      </c>
      <c r="F39" s="124">
        <f t="shared" si="2"/>
        <v>0.29812550937245313</v>
      </c>
      <c r="G39" s="155"/>
      <c r="H39" s="126"/>
      <c r="I39" s="244"/>
      <c r="J39" s="244"/>
      <c r="K39" s="126"/>
      <c r="L39" s="126"/>
      <c r="M39" s="126"/>
      <c r="N39" s="126"/>
      <c r="O39" s="126"/>
      <c r="P39" s="126"/>
      <c r="Q39" s="126"/>
    </row>
    <row r="40" spans="1:17" ht="15">
      <c r="A40" s="162" t="s">
        <v>173</v>
      </c>
      <c r="B40" s="163"/>
      <c r="C40" s="163"/>
      <c r="D40" s="164">
        <f>SUM(D13:D39)</f>
        <v>49801.277711509865</v>
      </c>
      <c r="E40" s="164">
        <f>SUM(E13:E39)</f>
        <v>11.345288343245368</v>
      </c>
      <c r="F40" s="165"/>
      <c r="G40" s="166"/>
      <c r="H40" s="167"/>
      <c r="I40" s="80"/>
      <c r="J40" s="80"/>
      <c r="K40" s="78"/>
      <c r="L40" s="78"/>
      <c r="M40" s="78"/>
      <c r="N40" s="78"/>
      <c r="O40" s="78"/>
      <c r="P40" s="78"/>
      <c r="Q40" s="78"/>
    </row>
    <row r="41" spans="1:17" ht="15.75">
      <c r="A41" s="168" t="s">
        <v>174</v>
      </c>
      <c r="B41" s="169"/>
      <c r="C41" s="169"/>
      <c r="D41" s="170">
        <f>D40*0.1</f>
        <v>4980.1277711509865</v>
      </c>
      <c r="E41" s="169"/>
      <c r="F41" s="171"/>
      <c r="G41" s="172"/>
      <c r="H41" s="173"/>
      <c r="I41" s="80"/>
      <c r="J41" s="80"/>
      <c r="K41" s="78"/>
      <c r="L41" s="78"/>
      <c r="M41" s="78"/>
      <c r="N41" s="78"/>
      <c r="O41" s="78"/>
      <c r="P41" s="78"/>
      <c r="Q41" s="78"/>
    </row>
    <row r="42" spans="1:17" ht="15.75">
      <c r="A42" s="162" t="s">
        <v>175</v>
      </c>
      <c r="B42" s="163"/>
      <c r="C42" s="163"/>
      <c r="D42" s="174">
        <f>D40+D41</f>
        <v>54781.40548266085</v>
      </c>
      <c r="E42" s="175">
        <f>D42/$G$10/12</f>
        <v>12.479817177569904</v>
      </c>
      <c r="F42" s="165"/>
      <c r="G42" s="176">
        <f>G12+G14+G22+G28+G40+D41</f>
        <v>54781.40548266085</v>
      </c>
      <c r="H42" s="167"/>
      <c r="I42" s="80"/>
      <c r="J42" s="80"/>
      <c r="K42" s="78"/>
      <c r="L42" s="78"/>
      <c r="M42" s="78"/>
      <c r="N42" s="78"/>
      <c r="O42" s="78"/>
      <c r="P42" s="78"/>
      <c r="Q42" s="78"/>
    </row>
    <row r="43" spans="1:17" ht="15.75">
      <c r="A43" s="177"/>
      <c r="B43" s="178"/>
      <c r="C43" s="178"/>
      <c r="D43" s="179"/>
      <c r="E43" s="180"/>
      <c r="F43" s="181"/>
      <c r="G43" s="182"/>
      <c r="H43" s="182"/>
      <c r="I43" s="91"/>
      <c r="J43" s="80"/>
      <c r="K43" s="183"/>
      <c r="L43" s="183"/>
      <c r="M43" s="183"/>
      <c r="N43" s="183"/>
      <c r="O43" s="183"/>
      <c r="P43" s="183"/>
      <c r="Q43" s="183"/>
    </row>
    <row r="44" spans="1:17" ht="15.75" hidden="1">
      <c r="A44" s="184" t="s">
        <v>176</v>
      </c>
      <c r="B44" s="185">
        <f>G10-C44</f>
        <v>0</v>
      </c>
      <c r="C44" s="184">
        <v>365.8</v>
      </c>
      <c r="D44" s="186">
        <v>48898.59755510252</v>
      </c>
      <c r="E44" s="187">
        <f>D44/C44/12</f>
        <v>11.139647702547501</v>
      </c>
      <c r="F44" s="188"/>
      <c r="G44" s="189" t="s">
        <v>177</v>
      </c>
      <c r="H44" s="190">
        <f>E42/E44</f>
        <v>1.1203062709708425</v>
      </c>
      <c r="I44" s="80"/>
      <c r="J44" s="80"/>
      <c r="K44" s="78" t="s">
        <v>177</v>
      </c>
      <c r="L44" s="78"/>
      <c r="M44" s="78"/>
      <c r="N44" s="78"/>
      <c r="O44" s="78"/>
      <c r="P44" s="78"/>
      <c r="Q44" s="78"/>
    </row>
    <row r="45" spans="1:17" ht="15.75" hidden="1">
      <c r="A45" s="78"/>
      <c r="B45" s="78"/>
      <c r="C45" s="78"/>
      <c r="D45" s="191">
        <f>D44/1.18</f>
        <v>41439.489453476715</v>
      </c>
      <c r="E45" s="192">
        <f>E44/1.18</f>
        <v>9.440379408938561</v>
      </c>
      <c r="F45" s="193"/>
      <c r="G45" s="194" t="s">
        <v>178</v>
      </c>
      <c r="H45" s="195">
        <f>E42/E45</f>
        <v>1.3219613997455941</v>
      </c>
      <c r="I45" s="80"/>
      <c r="J45" s="80"/>
      <c r="K45" s="78"/>
      <c r="L45" s="78"/>
      <c r="M45" s="78"/>
      <c r="N45" s="78"/>
      <c r="O45" s="78"/>
      <c r="P45" s="78"/>
      <c r="Q45" s="78"/>
    </row>
    <row r="46" spans="1:17" ht="15.75" hidden="1">
      <c r="A46" s="78"/>
      <c r="B46" s="78"/>
      <c r="C46" s="78"/>
      <c r="D46" s="180"/>
      <c r="E46" s="180"/>
      <c r="F46" s="196"/>
      <c r="G46" s="108"/>
      <c r="H46" s="197"/>
      <c r="I46" s="80"/>
      <c r="J46" s="80"/>
      <c r="K46" s="78" t="s">
        <v>179</v>
      </c>
      <c r="L46" s="78"/>
      <c r="M46" s="78"/>
      <c r="N46" s="78"/>
      <c r="O46" s="78"/>
      <c r="P46" s="78"/>
      <c r="Q46" s="78"/>
    </row>
    <row r="47" spans="1:17" ht="15" hidden="1">
      <c r="A47" s="78"/>
      <c r="B47" s="78"/>
      <c r="C47" s="78"/>
      <c r="D47" s="198">
        <f>E47*G10*12</f>
        <v>41437.824</v>
      </c>
      <c r="E47" s="198">
        <v>9.44</v>
      </c>
      <c r="F47" s="198"/>
      <c r="G47" s="198" t="s">
        <v>179</v>
      </c>
      <c r="H47" s="199">
        <f>E42/E47</f>
        <v>1.3220145315222358</v>
      </c>
      <c r="I47" s="80"/>
      <c r="J47" s="80"/>
      <c r="K47" s="78" t="s">
        <v>180</v>
      </c>
      <c r="L47" s="78"/>
      <c r="M47" s="78"/>
      <c r="N47" s="78"/>
      <c r="O47" s="78"/>
      <c r="P47" s="78"/>
      <c r="Q47" s="78"/>
    </row>
    <row r="48" spans="1:17" ht="15" hidden="1">
      <c r="A48" s="78"/>
      <c r="B48" s="78"/>
      <c r="C48" s="78"/>
      <c r="D48" s="200">
        <f>D42-D47</f>
        <v>13343.581482660848</v>
      </c>
      <c r="E48" s="200">
        <f>E42-E47</f>
        <v>3.0398171775699048</v>
      </c>
      <c r="F48" s="201"/>
      <c r="G48" s="201" t="s">
        <v>181</v>
      </c>
      <c r="H48" s="78"/>
      <c r="I48" s="80"/>
      <c r="J48" s="80"/>
      <c r="K48" s="78"/>
      <c r="L48" s="78"/>
      <c r="M48" s="78"/>
      <c r="N48" s="78"/>
      <c r="O48" s="78"/>
      <c r="P48" s="78"/>
      <c r="Q48" s="78"/>
    </row>
    <row r="49" spans="1:17" ht="15" hidden="1">
      <c r="A49" s="78"/>
      <c r="B49" s="78"/>
      <c r="C49" s="78"/>
      <c r="D49" s="78"/>
      <c r="E49" s="78"/>
      <c r="F49" s="78"/>
      <c r="G49" s="78"/>
      <c r="H49" s="78"/>
      <c r="I49" s="80"/>
      <c r="J49" s="80"/>
      <c r="K49" s="78"/>
      <c r="L49" s="78"/>
      <c r="M49" s="78"/>
      <c r="N49" s="78"/>
      <c r="O49" s="78"/>
      <c r="P49" s="78"/>
      <c r="Q49" s="78"/>
    </row>
    <row r="50" spans="1:17" ht="15">
      <c r="A50" s="78"/>
      <c r="B50" s="78"/>
      <c r="C50" s="78"/>
      <c r="D50" s="78"/>
      <c r="E50" s="78"/>
      <c r="F50" s="78"/>
      <c r="G50" s="78"/>
      <c r="H50" s="78"/>
      <c r="I50" s="80"/>
      <c r="J50" s="80"/>
      <c r="K50" s="78"/>
      <c r="L50" s="78"/>
      <c r="M50" s="78"/>
      <c r="N50" s="78"/>
      <c r="O50" s="78"/>
      <c r="P50" s="78"/>
      <c r="Q50" s="78"/>
    </row>
    <row r="51" spans="1:17" ht="15">
      <c r="A51" s="78"/>
      <c r="B51" s="78"/>
      <c r="C51" s="78"/>
      <c r="D51" s="78"/>
      <c r="E51" s="78"/>
      <c r="F51" s="78"/>
      <c r="G51" s="78"/>
      <c r="H51" s="78"/>
      <c r="I51" s="80"/>
      <c r="J51" s="80"/>
      <c r="K51" s="78"/>
      <c r="L51" s="78"/>
      <c r="M51" s="78"/>
      <c r="N51" s="78"/>
      <c r="O51" s="78"/>
      <c r="P51" s="78"/>
      <c r="Q51" s="78"/>
    </row>
    <row r="52" spans="1:17" ht="15">
      <c r="A52" s="78"/>
      <c r="B52" s="78"/>
      <c r="C52" s="78"/>
      <c r="D52" s="78"/>
      <c r="E52" s="78"/>
      <c r="F52" s="78"/>
      <c r="G52" s="78"/>
      <c r="H52" s="78"/>
      <c r="I52" s="80"/>
      <c r="J52" s="80"/>
      <c r="K52" s="78"/>
      <c r="L52" s="78"/>
      <c r="M52" s="78"/>
      <c r="N52" s="78"/>
      <c r="O52" s="78"/>
      <c r="P52" s="78"/>
      <c r="Q52" s="78"/>
    </row>
    <row r="53" spans="1:17" ht="15">
      <c r="A53" s="78"/>
      <c r="B53" s="78"/>
      <c r="C53" s="78"/>
      <c r="D53" s="78"/>
      <c r="E53" s="78"/>
      <c r="F53" s="78"/>
      <c r="G53" s="78"/>
      <c r="H53" s="78"/>
      <c r="I53" s="80"/>
      <c r="J53" s="80"/>
      <c r="K53" s="78"/>
      <c r="L53" s="78"/>
      <c r="M53" s="78"/>
      <c r="N53" s="78"/>
      <c r="O53" s="78"/>
      <c r="P53" s="78"/>
      <c r="Q53" s="78"/>
    </row>
    <row r="54" spans="1:17" ht="15">
      <c r="A54" s="78"/>
      <c r="B54" s="78"/>
      <c r="C54" s="78"/>
      <c r="D54" s="78"/>
      <c r="E54" s="78"/>
      <c r="F54" s="78"/>
      <c r="G54" s="78"/>
      <c r="H54" s="78"/>
      <c r="I54" s="80"/>
      <c r="J54" s="80"/>
      <c r="K54" s="78"/>
      <c r="L54" s="78"/>
      <c r="M54" s="78"/>
      <c r="N54" s="78"/>
      <c r="O54" s="78"/>
      <c r="P54" s="78"/>
      <c r="Q54" s="78"/>
    </row>
    <row r="55" spans="1:17" ht="15">
      <c r="A55" s="78"/>
      <c r="B55" s="78"/>
      <c r="C55" s="78"/>
      <c r="D55" s="78"/>
      <c r="E55" s="78"/>
      <c r="F55" s="78"/>
      <c r="G55" s="78"/>
      <c r="H55" s="78"/>
      <c r="I55" s="80"/>
      <c r="J55" s="80"/>
      <c r="K55" s="78"/>
      <c r="L55" s="78"/>
      <c r="M55" s="78"/>
      <c r="N55" s="78"/>
      <c r="O55" s="78"/>
      <c r="P55" s="78"/>
      <c r="Q55" s="78"/>
    </row>
    <row r="56" spans="1:17" ht="15">
      <c r="A56" s="78"/>
      <c r="B56" s="78"/>
      <c r="C56" s="78"/>
      <c r="D56" s="78"/>
      <c r="E56" s="78"/>
      <c r="F56" s="78"/>
      <c r="G56" s="78"/>
      <c r="H56" s="78"/>
      <c r="I56" s="80"/>
      <c r="J56" s="80"/>
      <c r="K56" s="78"/>
      <c r="L56" s="78"/>
      <c r="M56" s="78"/>
      <c r="N56" s="78"/>
      <c r="O56" s="78"/>
      <c r="P56" s="78"/>
      <c r="Q56" s="78"/>
    </row>
    <row r="57" spans="1:17" ht="15">
      <c r="A57" s="78"/>
      <c r="B57" s="78"/>
      <c r="C57" s="78"/>
      <c r="D57" s="78"/>
      <c r="E57" s="78"/>
      <c r="F57" s="78"/>
      <c r="G57" s="78"/>
      <c r="H57" s="78"/>
      <c r="I57" s="80"/>
      <c r="J57" s="80"/>
      <c r="K57" s="78"/>
      <c r="L57" s="78"/>
      <c r="M57" s="78"/>
      <c r="N57" s="78"/>
      <c r="O57" s="78"/>
      <c r="P57" s="78"/>
      <c r="Q57" s="78"/>
    </row>
    <row r="58" spans="1:17" ht="15">
      <c r="A58" s="78"/>
      <c r="B58" s="78"/>
      <c r="C58" s="78"/>
      <c r="D58" s="78"/>
      <c r="E58" s="78"/>
      <c r="F58" s="78"/>
      <c r="G58" s="78"/>
      <c r="H58" s="78"/>
      <c r="I58" s="80"/>
      <c r="J58" s="80"/>
      <c r="K58" s="78"/>
      <c r="L58" s="78"/>
      <c r="M58" s="78"/>
      <c r="N58" s="78"/>
      <c r="O58" s="78"/>
      <c r="P58" s="78"/>
      <c r="Q58" s="78"/>
    </row>
    <row r="59" spans="1:17" ht="15">
      <c r="A59" s="78"/>
      <c r="B59" s="78"/>
      <c r="C59" s="78"/>
      <c r="D59" s="78"/>
      <c r="E59" s="78"/>
      <c r="F59" s="78"/>
      <c r="G59" s="78"/>
      <c r="H59" s="78"/>
      <c r="I59" s="80"/>
      <c r="J59" s="80"/>
      <c r="K59" s="78"/>
      <c r="L59" s="78"/>
      <c r="M59" s="78"/>
      <c r="N59" s="78"/>
      <c r="O59" s="78"/>
      <c r="P59" s="78"/>
      <c r="Q59" s="78"/>
    </row>
    <row r="60" spans="1:17" ht="15">
      <c r="A60" s="78"/>
      <c r="B60" s="78"/>
      <c r="C60" s="78"/>
      <c r="D60" s="78"/>
      <c r="E60" s="78"/>
      <c r="F60" s="78"/>
      <c r="G60" s="78"/>
      <c r="H60" s="78"/>
      <c r="I60" s="80"/>
      <c r="J60" s="80"/>
      <c r="K60" s="78"/>
      <c r="L60" s="78"/>
      <c r="M60" s="78"/>
      <c r="N60" s="78"/>
      <c r="O60" s="78"/>
      <c r="P60" s="78"/>
      <c r="Q60" s="78"/>
    </row>
    <row r="61" spans="1:17" ht="15">
      <c r="A61" s="78"/>
      <c r="B61" s="78"/>
      <c r="C61" s="78"/>
      <c r="D61" s="78"/>
      <c r="E61" s="78"/>
      <c r="F61" s="78"/>
      <c r="G61" s="78"/>
      <c r="H61" s="78"/>
      <c r="I61" s="80"/>
      <c r="J61" s="80"/>
      <c r="K61" s="78"/>
      <c r="L61" s="78"/>
      <c r="M61" s="78"/>
      <c r="N61" s="78"/>
      <c r="O61" s="78"/>
      <c r="P61" s="78"/>
      <c r="Q61" s="78"/>
    </row>
    <row r="62" spans="1:17" ht="15">
      <c r="A62" s="78"/>
      <c r="B62" s="78"/>
      <c r="C62" s="78"/>
      <c r="D62" s="78"/>
      <c r="E62" s="78"/>
      <c r="F62" s="78"/>
      <c r="G62" s="78"/>
      <c r="H62" s="78"/>
      <c r="I62" s="80"/>
      <c r="J62" s="80"/>
      <c r="K62" s="78"/>
      <c r="L62" s="78"/>
      <c r="M62" s="78"/>
      <c r="N62" s="78"/>
      <c r="O62" s="78"/>
      <c r="P62" s="78"/>
      <c r="Q62" s="78"/>
    </row>
    <row r="63" spans="1:17" ht="15">
      <c r="A63" s="78"/>
      <c r="B63" s="78"/>
      <c r="C63" s="78"/>
      <c r="D63" s="78"/>
      <c r="E63" s="78"/>
      <c r="F63" s="78"/>
      <c r="G63" s="78"/>
      <c r="H63" s="78"/>
      <c r="I63" s="80"/>
      <c r="J63" s="80"/>
      <c r="K63" s="78"/>
      <c r="L63" s="78"/>
      <c r="M63" s="78"/>
      <c r="N63" s="78"/>
      <c r="O63" s="78"/>
      <c r="P63" s="78"/>
      <c r="Q63" s="78"/>
    </row>
    <row r="64" spans="1:17" ht="15">
      <c r="A64" s="78"/>
      <c r="B64" s="78"/>
      <c r="C64" s="78"/>
      <c r="D64" s="78"/>
      <c r="E64" s="78"/>
      <c r="F64" s="78"/>
      <c r="G64" s="78"/>
      <c r="H64" s="78"/>
      <c r="I64" s="80"/>
      <c r="J64" s="80"/>
      <c r="K64" s="78"/>
      <c r="L64" s="78"/>
      <c r="M64" s="78"/>
      <c r="N64" s="78"/>
      <c r="O64" s="78"/>
      <c r="P64" s="78"/>
      <c r="Q64" s="78"/>
    </row>
    <row r="65" spans="1:17" ht="15">
      <c r="A65" s="78"/>
      <c r="B65" s="78"/>
      <c r="C65" s="78"/>
      <c r="D65" s="78"/>
      <c r="E65" s="78"/>
      <c r="F65" s="78"/>
      <c r="G65" s="78"/>
      <c r="H65" s="78"/>
      <c r="I65" s="80"/>
      <c r="J65" s="80"/>
      <c r="K65" s="78"/>
      <c r="L65" s="78"/>
      <c r="M65" s="78"/>
      <c r="N65" s="78"/>
      <c r="O65" s="78"/>
      <c r="P65" s="78"/>
      <c r="Q65" s="78"/>
    </row>
    <row r="66" spans="1:17" ht="15">
      <c r="A66" s="78"/>
      <c r="B66" s="78"/>
      <c r="C66" s="78"/>
      <c r="D66" s="78"/>
      <c r="E66" s="78"/>
      <c r="F66" s="78"/>
      <c r="G66" s="78"/>
      <c r="H66" s="78"/>
      <c r="I66" s="80"/>
      <c r="J66" s="80"/>
      <c r="K66" s="78"/>
      <c r="L66" s="78"/>
      <c r="M66" s="78"/>
      <c r="N66" s="78"/>
      <c r="O66" s="78"/>
      <c r="P66" s="78"/>
      <c r="Q66" s="78"/>
    </row>
    <row r="67" spans="1:17" ht="15">
      <c r="A67" s="78"/>
      <c r="B67" s="78"/>
      <c r="C67" s="78"/>
      <c r="D67" s="78"/>
      <c r="E67" s="78"/>
      <c r="F67" s="78"/>
      <c r="G67" s="78"/>
      <c r="H67" s="78"/>
      <c r="I67" s="80"/>
      <c r="J67" s="80"/>
      <c r="K67" s="78"/>
      <c r="L67" s="78"/>
      <c r="M67" s="78"/>
      <c r="N67" s="78"/>
      <c r="O67" s="78"/>
      <c r="P67" s="78"/>
      <c r="Q67" s="78"/>
    </row>
    <row r="68" spans="1:17" ht="15">
      <c r="A68" s="78"/>
      <c r="B68" s="78"/>
      <c r="C68" s="78"/>
      <c r="D68" s="78"/>
      <c r="E68" s="78"/>
      <c r="F68" s="78"/>
      <c r="G68" s="78"/>
      <c r="H68" s="78"/>
      <c r="I68" s="80"/>
      <c r="J68" s="80"/>
      <c r="K68" s="78"/>
      <c r="L68" s="78"/>
      <c r="M68" s="78"/>
      <c r="N68" s="78"/>
      <c r="O68" s="78"/>
      <c r="P68" s="78"/>
      <c r="Q68" s="78"/>
    </row>
    <row r="69" spans="1:17" ht="15">
      <c r="A69" s="78"/>
      <c r="B69" s="78"/>
      <c r="C69" s="78"/>
      <c r="D69" s="78"/>
      <c r="E69" s="78"/>
      <c r="F69" s="78"/>
      <c r="G69" s="78"/>
      <c r="H69" s="78"/>
      <c r="I69" s="80"/>
      <c r="J69" s="80"/>
      <c r="K69" s="78"/>
      <c r="L69" s="78"/>
      <c r="M69" s="78"/>
      <c r="N69" s="78"/>
      <c r="O69" s="78"/>
      <c r="P69" s="78"/>
      <c r="Q69" s="78"/>
    </row>
    <row r="70" spans="1:17" ht="15">
      <c r="A70" s="78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</row>
    <row r="71" spans="1:17" ht="15">
      <c r="A71" s="78"/>
      <c r="B71" s="78"/>
      <c r="C71" s="78"/>
      <c r="D71" s="78"/>
      <c r="E71" s="78"/>
      <c r="F71" s="78"/>
      <c r="G71" s="78"/>
      <c r="H71" s="78"/>
      <c r="I71" s="80"/>
      <c r="J71" s="80"/>
      <c r="K71" s="78"/>
      <c r="L71" s="78"/>
      <c r="M71" s="78"/>
      <c r="N71" s="78"/>
      <c r="O71" s="78"/>
      <c r="P71" s="78"/>
      <c r="Q71" s="78"/>
    </row>
    <row r="72" spans="1:17" ht="15">
      <c r="A72" s="78"/>
      <c r="B72" s="78"/>
      <c r="C72" s="78"/>
      <c r="D72" s="78"/>
      <c r="E72" s="78"/>
      <c r="F72" s="78"/>
      <c r="G72" s="78"/>
      <c r="H72" s="78"/>
      <c r="I72" s="80"/>
      <c r="J72" s="80"/>
      <c r="K72" s="78"/>
      <c r="L72" s="78"/>
      <c r="M72" s="78"/>
      <c r="N72" s="78"/>
      <c r="O72" s="78"/>
      <c r="P72" s="78"/>
      <c r="Q72" s="78"/>
    </row>
    <row r="73" spans="1:17" ht="15">
      <c r="A73" s="78"/>
      <c r="B73" s="78"/>
      <c r="C73" s="78"/>
      <c r="D73" s="78"/>
      <c r="E73" s="78"/>
      <c r="F73" s="78"/>
      <c r="G73" s="78"/>
      <c r="H73" s="78"/>
      <c r="I73" s="80"/>
      <c r="J73" s="80"/>
      <c r="K73" s="78"/>
      <c r="L73" s="78"/>
      <c r="M73" s="78"/>
      <c r="N73" s="78"/>
      <c r="O73" s="78"/>
      <c r="P73" s="78"/>
      <c r="Q73" s="78"/>
    </row>
    <row r="74" spans="1:17" ht="15">
      <c r="A74" s="78"/>
      <c r="B74" s="78"/>
      <c r="C74" s="78"/>
      <c r="D74" s="78"/>
      <c r="E74" s="78"/>
      <c r="F74" s="78"/>
      <c r="G74" s="78"/>
      <c r="H74" s="78"/>
      <c r="I74" s="80"/>
      <c r="J74" s="80"/>
      <c r="K74" s="78"/>
      <c r="L74" s="78"/>
      <c r="M74" s="78"/>
      <c r="N74" s="78"/>
      <c r="O74" s="78"/>
      <c r="P74" s="78"/>
      <c r="Q74" s="78"/>
    </row>
    <row r="75" spans="1:17" ht="15">
      <c r="A75" s="78"/>
      <c r="B75" s="78"/>
      <c r="C75" s="78"/>
      <c r="D75" s="78"/>
      <c r="E75" s="78"/>
      <c r="F75" s="78"/>
      <c r="G75" s="78"/>
      <c r="H75" s="78"/>
      <c r="I75" s="80"/>
      <c r="J75" s="80"/>
      <c r="K75" s="78"/>
      <c r="L75" s="78"/>
      <c r="M75" s="78"/>
      <c r="N75" s="78"/>
      <c r="O75" s="78"/>
      <c r="P75" s="78"/>
      <c r="Q75" s="78"/>
    </row>
    <row r="76" spans="1:17" ht="15">
      <c r="A76" s="78"/>
      <c r="B76" s="78"/>
      <c r="C76" s="78"/>
      <c r="D76" s="78"/>
      <c r="E76" s="78"/>
      <c r="F76" s="78"/>
      <c r="G76" s="78"/>
      <c r="H76" s="78"/>
      <c r="I76" s="80"/>
      <c r="J76" s="80"/>
      <c r="K76" s="78"/>
      <c r="L76" s="78"/>
      <c r="M76" s="78"/>
      <c r="N76" s="78"/>
      <c r="O76" s="78"/>
      <c r="P76" s="78"/>
      <c r="Q76" s="78"/>
    </row>
    <row r="77" spans="1:17" ht="15">
      <c r="A77" s="78"/>
      <c r="B77" s="78"/>
      <c r="C77" s="78"/>
      <c r="D77" s="78"/>
      <c r="E77" s="78"/>
      <c r="F77" s="78"/>
      <c r="G77" s="78"/>
      <c r="H77" s="78"/>
      <c r="I77" s="80"/>
      <c r="J77" s="80"/>
      <c r="K77" s="78"/>
      <c r="L77" s="78"/>
      <c r="M77" s="78"/>
      <c r="N77" s="78"/>
      <c r="O77" s="78"/>
      <c r="P77" s="78"/>
      <c r="Q77" s="78"/>
    </row>
    <row r="78" spans="1:17" ht="15">
      <c r="A78" s="78"/>
      <c r="B78" s="78"/>
      <c r="C78" s="78"/>
      <c r="D78" s="78"/>
      <c r="E78" s="78"/>
      <c r="F78" s="78"/>
      <c r="G78" s="78"/>
      <c r="H78" s="78"/>
      <c r="I78" s="80"/>
      <c r="J78" s="80"/>
      <c r="K78" s="78"/>
      <c r="L78" s="78"/>
      <c r="M78" s="78"/>
      <c r="N78" s="78"/>
      <c r="O78" s="78"/>
      <c r="P78" s="78"/>
      <c r="Q78" s="78"/>
    </row>
    <row r="79" spans="1:17" ht="15">
      <c r="A79" s="78"/>
      <c r="B79" s="78"/>
      <c r="C79" s="78"/>
      <c r="D79" s="78"/>
      <c r="E79" s="78"/>
      <c r="F79" s="78"/>
      <c r="G79" s="78"/>
      <c r="H79" s="78"/>
      <c r="I79" s="80"/>
      <c r="J79" s="80"/>
      <c r="K79" s="78"/>
      <c r="L79" s="78"/>
      <c r="M79" s="78"/>
      <c r="N79" s="78"/>
      <c r="O79" s="78"/>
      <c r="P79" s="78"/>
      <c r="Q79" s="78"/>
    </row>
    <row r="80" spans="1:17" ht="15">
      <c r="A80" s="78"/>
      <c r="B80" s="78"/>
      <c r="C80" s="78"/>
      <c r="D80" s="78"/>
      <c r="E80" s="78"/>
      <c r="F80" s="78"/>
      <c r="G80" s="78"/>
      <c r="H80" s="78"/>
      <c r="I80" s="80"/>
      <c r="J80" s="80"/>
      <c r="K80" s="78"/>
      <c r="L80" s="78"/>
      <c r="M80" s="78"/>
      <c r="N80" s="78"/>
      <c r="O80" s="78"/>
      <c r="P80" s="78"/>
      <c r="Q80" s="78"/>
    </row>
    <row r="81" spans="1:17" ht="15">
      <c r="A81" s="78"/>
      <c r="B81" s="78"/>
      <c r="C81" s="78"/>
      <c r="D81" s="78"/>
      <c r="E81" s="78"/>
      <c r="F81" s="78"/>
      <c r="G81" s="78"/>
      <c r="H81" s="78"/>
      <c r="I81" s="80"/>
      <c r="J81" s="80"/>
      <c r="K81" s="78"/>
      <c r="L81" s="78"/>
      <c r="M81" s="78"/>
      <c r="N81" s="78"/>
      <c r="O81" s="78"/>
      <c r="P81" s="78"/>
      <c r="Q81" s="78"/>
    </row>
    <row r="82" spans="1:17" ht="15">
      <c r="A82" s="78"/>
      <c r="B82" s="78"/>
      <c r="C82" s="78"/>
      <c r="D82" s="78"/>
      <c r="E82" s="78"/>
      <c r="F82" s="78"/>
      <c r="G82" s="78"/>
      <c r="H82" s="78"/>
      <c r="I82" s="80"/>
      <c r="J82" s="80"/>
      <c r="K82" s="78"/>
      <c r="L82" s="78"/>
      <c r="M82" s="78"/>
      <c r="N82" s="78"/>
      <c r="O82" s="78"/>
      <c r="P82" s="78"/>
      <c r="Q82" s="78"/>
    </row>
    <row r="83" spans="1:17" ht="15">
      <c r="A83" s="78"/>
      <c r="B83" s="78"/>
      <c r="C83" s="78"/>
      <c r="D83" s="78"/>
      <c r="E83" s="78"/>
      <c r="F83" s="78"/>
      <c r="G83" s="78"/>
      <c r="H83" s="78"/>
      <c r="I83" s="80"/>
      <c r="J83" s="80"/>
      <c r="K83" s="78"/>
      <c r="L83" s="78"/>
      <c r="M83" s="78"/>
      <c r="N83" s="78"/>
      <c r="O83" s="78"/>
      <c r="P83" s="78"/>
      <c r="Q83" s="78"/>
    </row>
    <row r="84" spans="1:17" ht="15">
      <c r="A84" s="78"/>
      <c r="B84" s="78"/>
      <c r="C84" s="78"/>
      <c r="D84" s="78"/>
      <c r="E84" s="78"/>
      <c r="F84" s="78"/>
      <c r="G84" s="78"/>
      <c r="H84" s="78"/>
      <c r="I84" s="80"/>
      <c r="J84" s="80"/>
      <c r="K84" s="78"/>
      <c r="L84" s="78"/>
      <c r="M84" s="78"/>
      <c r="N84" s="78"/>
      <c r="O84" s="78"/>
      <c r="P84" s="78"/>
      <c r="Q84" s="78"/>
    </row>
    <row r="85" spans="1:17" ht="15">
      <c r="A85" s="78"/>
      <c r="B85" s="78"/>
      <c r="C85" s="78"/>
      <c r="D85" s="78"/>
      <c r="E85" s="78"/>
      <c r="F85" s="78"/>
      <c r="G85" s="78"/>
      <c r="H85" s="78"/>
      <c r="I85" s="80"/>
      <c r="J85" s="80"/>
      <c r="K85" s="78"/>
      <c r="L85" s="78"/>
      <c r="M85" s="78"/>
      <c r="N85" s="78"/>
      <c r="O85" s="78"/>
      <c r="P85" s="78"/>
      <c r="Q85" s="78"/>
    </row>
    <row r="86" spans="1:17" ht="15">
      <c r="A86" s="78"/>
      <c r="B86" s="78"/>
      <c r="C86" s="78"/>
      <c r="D86" s="78"/>
      <c r="E86" s="78"/>
      <c r="F86" s="78"/>
      <c r="G86" s="78"/>
      <c r="H86" s="78"/>
      <c r="I86" s="80"/>
      <c r="J86" s="80"/>
      <c r="K86" s="78"/>
      <c r="L86" s="78"/>
      <c r="M86" s="78"/>
      <c r="N86" s="78"/>
      <c r="O86" s="78"/>
      <c r="P86" s="78"/>
      <c r="Q86" s="78"/>
    </row>
    <row r="87" spans="1:17" ht="15">
      <c r="A87" s="78"/>
      <c r="B87" s="78"/>
      <c r="C87" s="78"/>
      <c r="D87" s="78"/>
      <c r="E87" s="78"/>
      <c r="F87" s="78"/>
      <c r="G87" s="78"/>
      <c r="H87" s="78"/>
      <c r="I87" s="80"/>
      <c r="J87" s="80"/>
      <c r="K87" s="78"/>
      <c r="L87" s="78"/>
      <c r="M87" s="78"/>
      <c r="N87" s="78"/>
      <c r="O87" s="78"/>
      <c r="P87" s="78"/>
      <c r="Q87" s="78"/>
    </row>
    <row r="88" spans="1:17" ht="15">
      <c r="A88" s="78"/>
      <c r="B88" s="78"/>
      <c r="C88" s="78"/>
      <c r="D88" s="78"/>
      <c r="E88" s="78"/>
      <c r="F88" s="78"/>
      <c r="G88" s="78"/>
      <c r="H88" s="78"/>
      <c r="I88" s="80"/>
      <c r="J88" s="80"/>
      <c r="K88" s="78"/>
      <c r="L88" s="78"/>
      <c r="M88" s="78"/>
      <c r="N88" s="78"/>
      <c r="O88" s="78"/>
      <c r="P88" s="78"/>
      <c r="Q88" s="78"/>
    </row>
    <row r="89" spans="1:17" ht="15">
      <c r="A89" s="78"/>
      <c r="B89" s="78"/>
      <c r="C89" s="78"/>
      <c r="D89" s="78"/>
      <c r="E89" s="78"/>
      <c r="F89" s="78"/>
      <c r="G89" s="78"/>
      <c r="H89" s="78"/>
      <c r="I89" s="80"/>
      <c r="J89" s="80"/>
      <c r="K89" s="78"/>
      <c r="L89" s="78"/>
      <c r="M89" s="78"/>
      <c r="N89" s="78"/>
      <c r="O89" s="78"/>
      <c r="P89" s="78"/>
      <c r="Q89" s="78"/>
    </row>
    <row r="90" spans="1:17" ht="15">
      <c r="A90" s="78"/>
      <c r="B90" s="78"/>
      <c r="C90" s="78"/>
      <c r="D90" s="78"/>
      <c r="E90" s="78"/>
      <c r="F90" s="78"/>
      <c r="G90" s="78"/>
      <c r="H90" s="78"/>
      <c r="I90" s="80"/>
      <c r="J90" s="80"/>
      <c r="K90" s="78"/>
      <c r="L90" s="78"/>
      <c r="M90" s="78"/>
      <c r="N90" s="78"/>
      <c r="O90" s="78"/>
      <c r="P90" s="78"/>
      <c r="Q90" s="78"/>
    </row>
    <row r="91" spans="1:17" ht="15">
      <c r="A91" s="78"/>
      <c r="B91" s="78"/>
      <c r="C91" s="78"/>
      <c r="D91" s="78"/>
      <c r="E91" s="78"/>
      <c r="F91" s="78"/>
      <c r="G91" s="78"/>
      <c r="H91" s="78"/>
      <c r="I91" s="80"/>
      <c r="J91" s="80"/>
      <c r="K91" s="78"/>
      <c r="L91" s="78"/>
      <c r="M91" s="78"/>
      <c r="N91" s="78"/>
      <c r="O91" s="78"/>
      <c r="P91" s="78"/>
      <c r="Q91" s="78"/>
    </row>
    <row r="92" spans="1:17" ht="15">
      <c r="A92" s="78"/>
      <c r="B92" s="78"/>
      <c r="C92" s="78"/>
      <c r="D92" s="78"/>
      <c r="E92" s="78"/>
      <c r="F92" s="78"/>
      <c r="G92" s="78"/>
      <c r="H92" s="78"/>
      <c r="I92" s="80"/>
      <c r="J92" s="80"/>
      <c r="K92" s="78"/>
      <c r="L92" s="78"/>
      <c r="M92" s="78"/>
      <c r="N92" s="78"/>
      <c r="O92" s="78"/>
      <c r="P92" s="78"/>
      <c r="Q92" s="78"/>
    </row>
    <row r="93" spans="1:17" ht="15">
      <c r="A93" s="78"/>
      <c r="B93" s="78"/>
      <c r="C93" s="78"/>
      <c r="D93" s="78"/>
      <c r="E93" s="78"/>
      <c r="F93" s="78"/>
      <c r="G93" s="78"/>
      <c r="H93" s="78"/>
      <c r="I93" s="80"/>
      <c r="J93" s="80"/>
      <c r="K93" s="78"/>
      <c r="L93" s="78"/>
      <c r="M93" s="78"/>
      <c r="N93" s="78"/>
      <c r="O93" s="78"/>
      <c r="P93" s="78"/>
      <c r="Q93" s="78"/>
    </row>
    <row r="94" spans="1:17" ht="15">
      <c r="A94" s="78"/>
      <c r="B94" s="78"/>
      <c r="C94" s="78"/>
      <c r="D94" s="78"/>
      <c r="E94" s="78"/>
      <c r="F94" s="78"/>
      <c r="G94" s="78"/>
      <c r="H94" s="78"/>
      <c r="I94" s="80"/>
      <c r="J94" s="80"/>
      <c r="K94" s="78"/>
      <c r="L94" s="78"/>
      <c r="M94" s="78"/>
      <c r="N94" s="78"/>
      <c r="O94" s="78"/>
      <c r="P94" s="78"/>
      <c r="Q94" s="78"/>
    </row>
    <row r="95" spans="1:17" ht="15">
      <c r="A95" s="78"/>
      <c r="B95" s="78"/>
      <c r="C95" s="78"/>
      <c r="D95" s="78"/>
      <c r="E95" s="78"/>
      <c r="F95" s="78"/>
      <c r="G95" s="78"/>
      <c r="H95" s="78"/>
      <c r="I95" s="80"/>
      <c r="J95" s="80"/>
      <c r="K95" s="78"/>
      <c r="L95" s="78"/>
      <c r="M95" s="78"/>
      <c r="N95" s="78"/>
      <c r="O95" s="78"/>
      <c r="P95" s="78"/>
      <c r="Q95" s="78"/>
    </row>
    <row r="96" spans="1:17" ht="15">
      <c r="A96" s="78"/>
      <c r="B96" s="78"/>
      <c r="C96" s="78"/>
      <c r="D96" s="78"/>
      <c r="E96" s="78"/>
      <c r="F96" s="78"/>
      <c r="G96" s="78"/>
      <c r="H96" s="78"/>
      <c r="I96" s="80"/>
      <c r="J96" s="80"/>
      <c r="K96" s="78"/>
      <c r="L96" s="78"/>
      <c r="M96" s="78"/>
      <c r="N96" s="78"/>
      <c r="O96" s="78"/>
      <c r="P96" s="78"/>
      <c r="Q96" s="78"/>
    </row>
    <row r="97" spans="1:17" ht="15">
      <c r="A97" s="78"/>
      <c r="B97" s="78"/>
      <c r="C97" s="78"/>
      <c r="D97" s="78"/>
      <c r="E97" s="78"/>
      <c r="F97" s="78"/>
      <c r="G97" s="78"/>
      <c r="H97" s="78"/>
      <c r="I97" s="80"/>
      <c r="J97" s="80"/>
      <c r="K97" s="78"/>
      <c r="L97" s="78"/>
      <c r="M97" s="78"/>
      <c r="N97" s="78"/>
      <c r="O97" s="78"/>
      <c r="P97" s="78"/>
      <c r="Q97" s="78"/>
    </row>
    <row r="98" spans="1:17" ht="15">
      <c r="A98" s="78"/>
      <c r="B98" s="78"/>
      <c r="C98" s="78"/>
      <c r="D98" s="78"/>
      <c r="E98" s="78"/>
      <c r="F98" s="78"/>
      <c r="G98" s="78"/>
      <c r="H98" s="78"/>
      <c r="I98" s="80"/>
      <c r="J98" s="80"/>
      <c r="K98" s="78"/>
      <c r="L98" s="78"/>
      <c r="M98" s="78"/>
      <c r="N98" s="78"/>
      <c r="O98" s="78"/>
      <c r="P98" s="78"/>
      <c r="Q98" s="78"/>
    </row>
    <row r="99" spans="1:17" ht="15">
      <c r="A99" s="78"/>
      <c r="B99" s="78"/>
      <c r="C99" s="78"/>
      <c r="D99" s="78"/>
      <c r="E99" s="78"/>
      <c r="F99" s="78"/>
      <c r="G99" s="78"/>
      <c r="H99" s="78"/>
      <c r="I99" s="80"/>
      <c r="J99" s="80"/>
      <c r="K99" s="78"/>
      <c r="L99" s="78"/>
      <c r="M99" s="78"/>
      <c r="N99" s="78"/>
      <c r="O99" s="78"/>
      <c r="P99" s="78"/>
      <c r="Q99" s="78"/>
    </row>
    <row r="100" spans="1:17" ht="15">
      <c r="A100" s="78"/>
      <c r="B100" s="78"/>
      <c r="C100" s="78"/>
      <c r="D100" s="78"/>
      <c r="E100" s="78"/>
      <c r="F100" s="78"/>
      <c r="G100" s="78"/>
      <c r="H100" s="78"/>
      <c r="I100" s="80"/>
      <c r="J100" s="80"/>
      <c r="K100" s="78"/>
      <c r="L100" s="78"/>
      <c r="M100" s="78"/>
      <c r="N100" s="78"/>
      <c r="O100" s="78"/>
      <c r="P100" s="78"/>
      <c r="Q100" s="78"/>
    </row>
    <row r="101" spans="1:17" ht="15">
      <c r="A101" s="78"/>
      <c r="B101" s="78"/>
      <c r="C101" s="78"/>
      <c r="D101" s="78"/>
      <c r="E101" s="78"/>
      <c r="F101" s="78"/>
      <c r="G101" s="78"/>
      <c r="H101" s="78"/>
      <c r="I101" s="80"/>
      <c r="J101" s="80"/>
      <c r="K101" s="78"/>
      <c r="L101" s="78"/>
      <c r="M101" s="78"/>
      <c r="N101" s="78"/>
      <c r="O101" s="78"/>
      <c r="P101" s="78"/>
      <c r="Q101" s="78"/>
    </row>
    <row r="102" spans="1:17" ht="15">
      <c r="A102" s="78"/>
      <c r="B102" s="78"/>
      <c r="C102" s="78"/>
      <c r="D102" s="78"/>
      <c r="E102" s="78"/>
      <c r="F102" s="78"/>
      <c r="G102" s="78"/>
      <c r="H102" s="78"/>
      <c r="I102" s="80"/>
      <c r="J102" s="80"/>
      <c r="K102" s="78"/>
      <c r="L102" s="78"/>
      <c r="M102" s="78"/>
      <c r="N102" s="78"/>
      <c r="O102" s="78"/>
      <c r="P102" s="78"/>
      <c r="Q102" s="78"/>
    </row>
    <row r="103" spans="1:17" ht="15">
      <c r="A103" s="78"/>
      <c r="B103" s="78"/>
      <c r="C103" s="78"/>
      <c r="D103" s="78"/>
      <c r="E103" s="78"/>
      <c r="F103" s="78"/>
      <c r="G103" s="78"/>
      <c r="H103" s="78"/>
      <c r="I103" s="80"/>
      <c r="J103" s="80"/>
      <c r="K103" s="78"/>
      <c r="L103" s="78"/>
      <c r="M103" s="78"/>
      <c r="N103" s="78"/>
      <c r="O103" s="78"/>
      <c r="P103" s="78"/>
      <c r="Q103" s="78"/>
    </row>
    <row r="104" spans="1:17" ht="15">
      <c r="A104" s="78"/>
      <c r="B104" s="78"/>
      <c r="C104" s="78"/>
      <c r="D104" s="78"/>
      <c r="E104" s="78"/>
      <c r="F104" s="78"/>
      <c r="G104" s="78"/>
      <c r="H104" s="78"/>
      <c r="I104" s="80"/>
      <c r="J104" s="80"/>
      <c r="K104" s="78"/>
      <c r="L104" s="78"/>
      <c r="M104" s="78"/>
      <c r="N104" s="78"/>
      <c r="O104" s="78"/>
      <c r="P104" s="78"/>
      <c r="Q104" s="78"/>
    </row>
    <row r="105" spans="1:17" ht="15">
      <c r="A105" s="78"/>
      <c r="B105" s="78"/>
      <c r="C105" s="78"/>
      <c r="D105" s="78"/>
      <c r="E105" s="78"/>
      <c r="F105" s="78"/>
      <c r="G105" s="78"/>
      <c r="H105" s="78"/>
      <c r="I105" s="80"/>
      <c r="J105" s="80"/>
      <c r="K105" s="78"/>
      <c r="L105" s="78"/>
      <c r="M105" s="78"/>
      <c r="N105" s="78"/>
      <c r="O105" s="78"/>
      <c r="P105" s="78"/>
      <c r="Q105" s="78"/>
    </row>
    <row r="106" spans="1:17" ht="15">
      <c r="A106" s="78"/>
      <c r="B106" s="78"/>
      <c r="C106" s="78"/>
      <c r="D106" s="78"/>
      <c r="E106" s="78"/>
      <c r="F106" s="78"/>
      <c r="G106" s="78"/>
      <c r="H106" s="78"/>
      <c r="I106" s="80"/>
      <c r="J106" s="80"/>
      <c r="K106" s="78"/>
      <c r="L106" s="78"/>
      <c r="M106" s="78"/>
      <c r="N106" s="78"/>
      <c r="O106" s="78"/>
      <c r="P106" s="78"/>
      <c r="Q106" s="78"/>
    </row>
    <row r="107" spans="1:17" ht="15">
      <c r="A107" s="78"/>
      <c r="B107" s="78"/>
      <c r="C107" s="78"/>
      <c r="D107" s="78"/>
      <c r="E107" s="78"/>
      <c r="F107" s="78"/>
      <c r="G107" s="78"/>
      <c r="H107" s="78"/>
      <c r="I107" s="80"/>
      <c r="J107" s="80"/>
      <c r="K107" s="78"/>
      <c r="L107" s="78"/>
      <c r="M107" s="78"/>
      <c r="N107" s="78"/>
      <c r="O107" s="78"/>
      <c r="P107" s="78"/>
      <c r="Q107" s="78"/>
    </row>
    <row r="108" spans="1:17" ht="15">
      <c r="A108" s="78"/>
      <c r="B108" s="78"/>
      <c r="C108" s="78"/>
      <c r="D108" s="78"/>
      <c r="E108" s="78"/>
      <c r="F108" s="78"/>
      <c r="G108" s="78"/>
      <c r="H108" s="78"/>
      <c r="I108" s="80"/>
      <c r="J108" s="80"/>
      <c r="K108" s="78"/>
      <c r="L108" s="78"/>
      <c r="M108" s="78"/>
      <c r="N108" s="78"/>
      <c r="O108" s="78"/>
      <c r="P108" s="78"/>
      <c r="Q108" s="78"/>
    </row>
    <row r="109" spans="1:17" ht="15">
      <c r="A109" s="78"/>
      <c r="B109" s="78"/>
      <c r="C109" s="78"/>
      <c r="D109" s="78"/>
      <c r="E109" s="78"/>
      <c r="F109" s="78"/>
      <c r="G109" s="78"/>
      <c r="H109" s="78"/>
      <c r="I109" s="80"/>
      <c r="J109" s="80"/>
      <c r="K109" s="78"/>
      <c r="L109" s="78"/>
      <c r="M109" s="78"/>
      <c r="N109" s="78"/>
      <c r="O109" s="78"/>
      <c r="P109" s="78"/>
      <c r="Q109" s="78"/>
    </row>
    <row r="110" spans="1:17" ht="15">
      <c r="A110" s="78"/>
      <c r="B110" s="78"/>
      <c r="C110" s="78"/>
      <c r="D110" s="78"/>
      <c r="E110" s="78"/>
      <c r="F110" s="78"/>
      <c r="G110" s="78"/>
      <c r="H110" s="78"/>
      <c r="I110" s="80"/>
      <c r="J110" s="80"/>
      <c r="K110" s="78"/>
      <c r="L110" s="78"/>
      <c r="M110" s="78"/>
      <c r="N110" s="78"/>
      <c r="O110" s="78"/>
      <c r="P110" s="78"/>
      <c r="Q110" s="78"/>
    </row>
    <row r="111" spans="1:17" ht="15">
      <c r="A111" s="78"/>
      <c r="B111" s="78"/>
      <c r="C111" s="78"/>
      <c r="D111" s="78"/>
      <c r="E111" s="78"/>
      <c r="F111" s="78"/>
      <c r="G111" s="78"/>
      <c r="H111" s="78"/>
      <c r="I111" s="80"/>
      <c r="J111" s="80"/>
      <c r="K111" s="78"/>
      <c r="L111" s="78"/>
      <c r="M111" s="78"/>
      <c r="N111" s="78"/>
      <c r="O111" s="78"/>
      <c r="P111" s="78"/>
      <c r="Q111" s="78"/>
    </row>
    <row r="112" spans="1:17" ht="15">
      <c r="A112" s="78"/>
      <c r="B112" s="78"/>
      <c r="C112" s="78"/>
      <c r="D112" s="78"/>
      <c r="E112" s="78"/>
      <c r="F112" s="78"/>
      <c r="G112" s="78"/>
      <c r="H112" s="78"/>
      <c r="I112" s="80"/>
      <c r="J112" s="80"/>
      <c r="K112" s="78"/>
      <c r="L112" s="78"/>
      <c r="M112" s="78"/>
      <c r="N112" s="78"/>
      <c r="O112" s="78"/>
      <c r="P112" s="78"/>
      <c r="Q112" s="78"/>
    </row>
    <row r="113" spans="1:17" ht="15">
      <c r="A113" s="78"/>
      <c r="B113" s="78"/>
      <c r="C113" s="78"/>
      <c r="D113" s="78"/>
      <c r="E113" s="78"/>
      <c r="F113" s="78"/>
      <c r="G113" s="78"/>
      <c r="H113" s="78"/>
      <c r="I113" s="80"/>
      <c r="J113" s="80"/>
      <c r="K113" s="78"/>
      <c r="L113" s="78"/>
      <c r="M113" s="78"/>
      <c r="N113" s="78"/>
      <c r="O113" s="78"/>
      <c r="P113" s="78"/>
      <c r="Q113" s="78"/>
    </row>
    <row r="114" spans="1:17" ht="15">
      <c r="A114" s="78"/>
      <c r="B114" s="78"/>
      <c r="C114" s="78"/>
      <c r="D114" s="78"/>
      <c r="E114" s="78"/>
      <c r="F114" s="78"/>
      <c r="G114" s="78"/>
      <c r="H114" s="78"/>
      <c r="I114" s="80"/>
      <c r="J114" s="80"/>
      <c r="K114" s="78"/>
      <c r="L114" s="78"/>
      <c r="M114" s="78"/>
      <c r="N114" s="78"/>
      <c r="O114" s="78"/>
      <c r="P114" s="78"/>
      <c r="Q114" s="78"/>
    </row>
    <row r="115" spans="1:17" ht="15">
      <c r="A115" s="78"/>
      <c r="B115" s="78"/>
      <c r="C115" s="78"/>
      <c r="D115" s="78"/>
      <c r="E115" s="78"/>
      <c r="F115" s="78"/>
      <c r="G115" s="78"/>
      <c r="H115" s="78"/>
      <c r="I115" s="80"/>
      <c r="J115" s="80"/>
      <c r="K115" s="78"/>
      <c r="L115" s="78"/>
      <c r="M115" s="78"/>
      <c r="N115" s="78"/>
      <c r="O115" s="78"/>
      <c r="P115" s="78"/>
      <c r="Q115" s="78"/>
    </row>
    <row r="116" spans="1:17" ht="15">
      <c r="A116" s="78"/>
      <c r="B116" s="78"/>
      <c r="C116" s="78"/>
      <c r="D116" s="78"/>
      <c r="E116" s="78"/>
      <c r="F116" s="78"/>
      <c r="G116" s="78"/>
      <c r="H116" s="78"/>
      <c r="I116" s="80"/>
      <c r="J116" s="80"/>
      <c r="K116" s="78"/>
      <c r="L116" s="78"/>
      <c r="M116" s="78"/>
      <c r="N116" s="78"/>
      <c r="O116" s="78"/>
      <c r="P116" s="78"/>
      <c r="Q116" s="78"/>
    </row>
    <row r="117" spans="1:17" ht="15">
      <c r="A117" s="78"/>
      <c r="B117" s="78"/>
      <c r="C117" s="78"/>
      <c r="D117" s="78"/>
      <c r="E117" s="78"/>
      <c r="F117" s="78"/>
      <c r="G117" s="78"/>
      <c r="H117" s="78"/>
      <c r="I117" s="80"/>
      <c r="J117" s="80"/>
      <c r="K117" s="78"/>
      <c r="L117" s="78"/>
      <c r="M117" s="78"/>
      <c r="N117" s="78"/>
      <c r="O117" s="78"/>
      <c r="P117" s="78"/>
      <c r="Q117" s="78"/>
    </row>
    <row r="118" spans="1:17" ht="15">
      <c r="A118" s="78"/>
      <c r="B118" s="78"/>
      <c r="C118" s="78"/>
      <c r="D118" s="78"/>
      <c r="E118" s="78"/>
      <c r="F118" s="78"/>
      <c r="G118" s="78"/>
      <c r="H118" s="78"/>
      <c r="I118" s="80"/>
      <c r="J118" s="80"/>
      <c r="K118" s="78"/>
      <c r="L118" s="78"/>
      <c r="M118" s="78"/>
      <c r="N118" s="78"/>
      <c r="O118" s="78"/>
      <c r="P118" s="78"/>
      <c r="Q118" s="78"/>
    </row>
    <row r="119" spans="1:17" ht="15">
      <c r="A119" s="78"/>
      <c r="B119" s="78"/>
      <c r="C119" s="78"/>
      <c r="D119" s="78"/>
      <c r="E119" s="78"/>
      <c r="F119" s="78"/>
      <c r="G119" s="78"/>
      <c r="H119" s="78"/>
      <c r="I119" s="80"/>
      <c r="J119" s="80"/>
      <c r="K119" s="78"/>
      <c r="L119" s="78"/>
      <c r="M119" s="78"/>
      <c r="N119" s="78"/>
      <c r="O119" s="78"/>
      <c r="P119" s="78"/>
      <c r="Q119" s="78"/>
    </row>
    <row r="120" spans="1:17" ht="15">
      <c r="A120" s="78"/>
      <c r="B120" s="78"/>
      <c r="C120" s="78"/>
      <c r="D120" s="78"/>
      <c r="E120" s="78"/>
      <c r="F120" s="78"/>
      <c r="G120" s="78"/>
      <c r="H120" s="78"/>
      <c r="I120" s="80"/>
      <c r="J120" s="80"/>
      <c r="K120" s="78"/>
      <c r="L120" s="78"/>
      <c r="M120" s="78"/>
      <c r="N120" s="78"/>
      <c r="O120" s="78"/>
      <c r="P120" s="78"/>
      <c r="Q120" s="78"/>
    </row>
    <row r="121" spans="1:17" ht="15">
      <c r="A121" s="78"/>
      <c r="B121" s="78"/>
      <c r="C121" s="78"/>
      <c r="D121" s="78"/>
      <c r="E121" s="78"/>
      <c r="F121" s="78"/>
      <c r="G121" s="78"/>
      <c r="H121" s="78"/>
      <c r="I121" s="80"/>
      <c r="J121" s="80"/>
      <c r="K121" s="78"/>
      <c r="L121" s="78"/>
      <c r="M121" s="78"/>
      <c r="N121" s="78"/>
      <c r="O121" s="78"/>
      <c r="P121" s="78"/>
      <c r="Q121" s="78"/>
    </row>
    <row r="122" spans="1:17" ht="15">
      <c r="A122" s="78"/>
      <c r="B122" s="78"/>
      <c r="C122" s="78"/>
      <c r="D122" s="78"/>
      <c r="E122" s="78"/>
      <c r="F122" s="78"/>
      <c r="G122" s="78"/>
      <c r="H122" s="78"/>
      <c r="I122" s="80"/>
      <c r="J122" s="80"/>
      <c r="K122" s="78"/>
      <c r="L122" s="78"/>
      <c r="M122" s="78"/>
      <c r="N122" s="78"/>
      <c r="O122" s="78"/>
      <c r="P122" s="78"/>
      <c r="Q122" s="78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4">
      <selection activeCell="B13" sqref="B13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7109375" style="0" customWidth="1"/>
    <col min="4" max="4" width="12.00390625" style="0" customWidth="1"/>
    <col min="5" max="5" width="17.00390625" style="0" customWidth="1"/>
    <col min="7" max="9" width="0" style="0" hidden="1" customWidth="1"/>
  </cols>
  <sheetData>
    <row r="1" spans="1:5" ht="28.5" customHeight="1">
      <c r="A1" s="202"/>
      <c r="B1" s="202"/>
      <c r="C1" s="78"/>
      <c r="D1" s="241" t="s">
        <v>182</v>
      </c>
      <c r="E1" s="241"/>
    </row>
    <row r="2" spans="1:5" ht="15.75">
      <c r="A2" s="202"/>
      <c r="B2" s="202"/>
      <c r="C2" s="254" t="s">
        <v>1</v>
      </c>
      <c r="D2" s="254"/>
      <c r="E2" s="203"/>
    </row>
    <row r="3" spans="1:5" ht="48.75" customHeight="1">
      <c r="A3" s="202"/>
      <c r="B3" s="202"/>
      <c r="C3" s="255" t="s">
        <v>2</v>
      </c>
      <c r="D3" s="255"/>
      <c r="E3" s="255"/>
    </row>
    <row r="4" spans="1:5" ht="19.5" customHeight="1">
      <c r="A4" s="202"/>
      <c r="B4" s="202"/>
      <c r="C4" s="81"/>
      <c r="D4" s="82" t="s">
        <v>3</v>
      </c>
      <c r="E4" s="202"/>
    </row>
    <row r="5" spans="1:5" ht="19.5" customHeight="1">
      <c r="A5" s="202"/>
      <c r="B5" s="202"/>
      <c r="C5" s="84" t="s">
        <v>205</v>
      </c>
      <c r="D5" s="82"/>
      <c r="E5" s="202"/>
    </row>
    <row r="6" spans="1:5" ht="18" customHeight="1">
      <c r="A6" s="202"/>
      <c r="B6" s="202"/>
      <c r="C6" s="5" t="s">
        <v>4</v>
      </c>
      <c r="D6" s="86"/>
      <c r="E6" s="202"/>
    </row>
    <row r="7" spans="1:5" ht="16.5" customHeight="1">
      <c r="A7" s="202"/>
      <c r="B7" s="202"/>
      <c r="C7" s="6" t="s">
        <v>5</v>
      </c>
      <c r="D7" s="88"/>
      <c r="E7" s="202"/>
    </row>
    <row r="8" spans="1:5" ht="21" customHeight="1">
      <c r="A8" s="281" t="s">
        <v>124</v>
      </c>
      <c r="B8" s="281"/>
      <c r="C8" s="281"/>
      <c r="D8" s="281"/>
      <c r="E8" s="281"/>
    </row>
    <row r="9" spans="1:8" ht="34.5" customHeight="1">
      <c r="A9" s="245" t="s">
        <v>183</v>
      </c>
      <c r="B9" s="245"/>
      <c r="C9" s="245"/>
      <c r="D9" s="245"/>
      <c r="E9" s="245"/>
      <c r="G9" s="93">
        <v>245.4</v>
      </c>
      <c r="H9" s="94">
        <v>365.8</v>
      </c>
    </row>
    <row r="10" spans="1:5" ht="16.5">
      <c r="A10" s="204"/>
      <c r="B10" s="204"/>
      <c r="C10" s="204" t="s">
        <v>10</v>
      </c>
      <c r="D10" s="204"/>
      <c r="E10" s="204"/>
    </row>
    <row r="11" spans="1:5" ht="67.5" customHeight="1">
      <c r="A11" s="205"/>
      <c r="B11" s="246" t="s">
        <v>126</v>
      </c>
      <c r="C11" s="247"/>
      <c r="D11" s="206" t="s">
        <v>184</v>
      </c>
      <c r="E11" s="206" t="s">
        <v>185</v>
      </c>
    </row>
    <row r="12" spans="1:5" ht="15.75">
      <c r="A12" s="275" t="s">
        <v>186</v>
      </c>
      <c r="B12" s="276"/>
      <c r="C12" s="276"/>
      <c r="D12" s="276"/>
      <c r="E12" s="277"/>
    </row>
    <row r="13" spans="1:5" ht="36" customHeight="1">
      <c r="A13" s="119" t="s">
        <v>187</v>
      </c>
      <c r="B13" s="283">
        <v>1</v>
      </c>
      <c r="C13" s="208" t="s">
        <v>133</v>
      </c>
      <c r="D13" s="209">
        <v>2795.109100788399</v>
      </c>
      <c r="E13" s="210">
        <f>D13/12/$H$9</f>
        <v>0.6367571306698557</v>
      </c>
    </row>
    <row r="14" spans="1:5" ht="47.25">
      <c r="A14" s="106" t="s">
        <v>188</v>
      </c>
      <c r="B14" s="211">
        <v>12</v>
      </c>
      <c r="C14" s="212" t="s">
        <v>147</v>
      </c>
      <c r="D14" s="213">
        <v>0</v>
      </c>
      <c r="E14" s="214">
        <f>D14/12/$H$9</f>
        <v>0</v>
      </c>
    </row>
    <row r="15" spans="1:5" ht="31.5">
      <c r="A15" s="106" t="s">
        <v>189</v>
      </c>
      <c r="B15" s="211">
        <v>2</v>
      </c>
      <c r="C15" s="212" t="s">
        <v>147</v>
      </c>
      <c r="D15" s="213">
        <v>0</v>
      </c>
      <c r="E15" s="214">
        <f>D15/12/$H$9</f>
        <v>0</v>
      </c>
    </row>
    <row r="16" spans="1:5" ht="31.5">
      <c r="A16" s="106" t="s">
        <v>190</v>
      </c>
      <c r="B16" s="211">
        <v>1</v>
      </c>
      <c r="C16" s="212" t="s">
        <v>147</v>
      </c>
      <c r="D16" s="215">
        <v>0</v>
      </c>
      <c r="E16" s="216">
        <f>D16/12/$H$9</f>
        <v>0</v>
      </c>
    </row>
    <row r="17" spans="1:5" ht="32.25" customHeight="1">
      <c r="A17" s="278" t="s">
        <v>135</v>
      </c>
      <c r="B17" s="279"/>
      <c r="C17" s="279"/>
      <c r="D17" s="279"/>
      <c r="E17" s="280"/>
    </row>
    <row r="18" spans="1:5" ht="15.75">
      <c r="A18" s="119" t="s">
        <v>191</v>
      </c>
      <c r="B18" s="207">
        <v>4</v>
      </c>
      <c r="C18" s="208" t="s">
        <v>147</v>
      </c>
      <c r="D18" s="217">
        <v>0</v>
      </c>
      <c r="E18" s="214">
        <f>D18/12/$H$9</f>
        <v>0</v>
      </c>
    </row>
    <row r="19" spans="1:5" ht="15.75">
      <c r="A19" s="106" t="s">
        <v>192</v>
      </c>
      <c r="B19" s="218"/>
      <c r="C19" s="212" t="s">
        <v>133</v>
      </c>
      <c r="D19" s="213">
        <v>0</v>
      </c>
      <c r="E19" s="214">
        <f>D19/12/$H$9</f>
        <v>0</v>
      </c>
    </row>
    <row r="20" spans="1:5" ht="31.5">
      <c r="A20" s="132" t="s">
        <v>193</v>
      </c>
      <c r="B20" s="219">
        <v>1</v>
      </c>
      <c r="C20" s="220" t="s">
        <v>194</v>
      </c>
      <c r="D20" s="221">
        <v>1875.2049520763746</v>
      </c>
      <c r="E20" s="214">
        <f>D20/12/$H$9</f>
        <v>0.4271926717870363</v>
      </c>
    </row>
    <row r="21" spans="1:5" ht="15.75">
      <c r="A21" s="263" t="s">
        <v>195</v>
      </c>
      <c r="B21" s="264"/>
      <c r="C21" s="264"/>
      <c r="D21" s="265"/>
      <c r="E21" s="266"/>
    </row>
    <row r="22" spans="1:5" ht="83.25" customHeight="1">
      <c r="A22" s="222" t="s">
        <v>196</v>
      </c>
      <c r="B22" s="267" t="s">
        <v>197</v>
      </c>
      <c r="C22" s="268"/>
      <c r="D22" s="223">
        <v>0</v>
      </c>
      <c r="E22" s="214">
        <f>D22/12/$H$9</f>
        <v>0</v>
      </c>
    </row>
    <row r="23" spans="1:9" ht="15.75">
      <c r="A23" s="224" t="s">
        <v>198</v>
      </c>
      <c r="B23" s="269" t="s">
        <v>194</v>
      </c>
      <c r="C23" s="270"/>
      <c r="D23" s="225">
        <v>2849.059844747934</v>
      </c>
      <c r="E23" s="226">
        <f>D23/12/$H$9</f>
        <v>0.6490477138572841</v>
      </c>
      <c r="F23" s="227"/>
      <c r="G23" s="227"/>
      <c r="H23" s="227"/>
      <c r="I23" s="227"/>
    </row>
    <row r="24" spans="1:5" ht="15.75">
      <c r="A24" s="271" t="s">
        <v>199</v>
      </c>
      <c r="B24" s="272"/>
      <c r="C24" s="272"/>
      <c r="D24" s="273"/>
      <c r="E24" s="274"/>
    </row>
    <row r="25" spans="1:5" ht="15.75">
      <c r="A25" s="228" t="s">
        <v>200</v>
      </c>
      <c r="B25" s="256"/>
      <c r="C25" s="257"/>
      <c r="D25" s="213"/>
      <c r="E25" s="229">
        <f>D25/12/$H$9</f>
        <v>0</v>
      </c>
    </row>
    <row r="26" spans="1:5" ht="31.5">
      <c r="A26" s="230" t="s">
        <v>201</v>
      </c>
      <c r="B26" s="258"/>
      <c r="C26" s="259"/>
      <c r="D26" s="213"/>
      <c r="E26" s="229">
        <f>D26/12/$H$9</f>
        <v>0</v>
      </c>
    </row>
    <row r="27" spans="1:5" ht="14.25">
      <c r="A27" s="260" t="s">
        <v>202</v>
      </c>
      <c r="B27" s="261"/>
      <c r="C27" s="261"/>
      <c r="D27" s="261"/>
      <c r="E27" s="262"/>
    </row>
    <row r="28" spans="1:5" ht="15.75">
      <c r="A28" s="231" t="s">
        <v>203</v>
      </c>
      <c r="B28" s="232"/>
      <c r="C28" s="232"/>
      <c r="D28" s="233">
        <f>D13+D14+D15+D16+D18+D19+D20+D22+D23+D25+D26</f>
        <v>7519.373897612708</v>
      </c>
      <c r="E28" s="234">
        <f>E13+E14+E15+E16+E18+E19+E20+E22+E23+E25+E26</f>
        <v>1.7129975163141762</v>
      </c>
    </row>
    <row r="30" ht="12.75">
      <c r="D30" s="235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2012-07-27T03:45:03Z</cp:lastPrinted>
  <dcterms:created xsi:type="dcterms:W3CDTF">1996-10-08T23:32:33Z</dcterms:created>
  <dcterms:modified xsi:type="dcterms:W3CDTF">2012-07-27T03:45:42Z</dcterms:modified>
  <cp:category/>
  <cp:version/>
  <cp:contentType/>
  <cp:contentStatus/>
</cp:coreProperties>
</file>