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<sst xmlns="http://schemas.openxmlformats.org/spreadsheetml/2006/main" count="286" uniqueCount="206">
  <si>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</si>
  <si>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</si>
  <si>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</si>
  <si>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</si>
  <si>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</si>
  <si>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</si>
  <si>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</si>
  <si>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</si>
  <si>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</si>
  <si>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</si>
  <si>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</si>
  <si>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</si>
  <si>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</si>
  <si>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</si>
  <si>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</si>
  <si>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</si>
  <si>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</si>
  <si>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</si>
  <si>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</si>
  <si>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</si>
  <si>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</si>
  <si>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</si>
  <si>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</si>
  <si>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</si>
  <si>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</si>
  <si>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</si>
  <si>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</si>
  <si>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</si>
  <si>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</si>
  <si>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</si>
  <si>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</si>
  <si>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</si>
  <si>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</si>
  <si>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</si>
  <si>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</si>
  <si>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</si>
  <si>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</si>
  <si>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</si>
  <si>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</si>
  <si>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</si>
  <si>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</si>
  <si>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</si>
  <si>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</si>
  <si>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</si>
  <si>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</si>
  <si>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</si>
  <si>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</si>
  <si>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</si>
  <si>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</si>
  <si>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</si>
  <si>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</si>
  <si>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</si>
  <si>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</si>
  <si>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</si>
  <si>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</si>
  <si>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</si>
  <si>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</si>
  <si>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</si>
  <si>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</si>
  <si>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</si>
  <si>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</si>
  <si>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</si>
  <si>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</si>
  <si>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брусчатые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</si>
  <si>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</si>
  <si>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</si>
  <si>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</si>
  <si>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</si>
  <si>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</si>
  <si>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</si>
  <si>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</si>
  <si>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сколы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</si>
  <si>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</si>
  <si>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</si>
  <si>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</si>
  <si>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</si>
  <si>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</si>
  <si>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</si>
  <si>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трещины, износ окраски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</si>
  <si>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</si>
  <si>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</si>
  <si>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</si>
  <si>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</si>
  <si>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</si>
  <si>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</si>
  <si>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</si>
  <si>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</si>
  <si>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</si>
  <si>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</si>
  <si>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</si>
  <si>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</si>
  <si>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</si>
  <si>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</si>
  <si>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</si>
  <si>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</si>
  <si>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</si>
  <si>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</si>
  <si>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</si>
  <si>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</si>
  <si>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</si>
  <si>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</si>
  <si>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</si>
  <si>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</si>
  <si>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</si>
  <si>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</si>
  <si>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</si>
  <si>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</si>
  <si>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</si>
  <si>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</si>
  <si>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</si>
  <si>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</si>
  <si>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</si>
  <si>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</si>
  <si>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</si>
  <si>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</si>
  <si>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</si>
  <si>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</si>
  <si>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</si>
  <si>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</si>
  <si>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</si>
  <si>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</si>
  <si>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</si>
  <si>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</si>
  <si>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</si>
  <si>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</si>
  <si>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</si>
  <si>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</si>
  <si>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</si>
  <si>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</si>
  <si>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</si>
  <si>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</si>
  <si>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</si>
  <si>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</si>
  <si>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</si>
  <si>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</si>
  <si>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</si>
  <si>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</si>
  <si>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</si>
  <si>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</si>
  <si>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</si>
  <si>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</si>
  <si>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</si>
  <si>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</si>
  <si>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</si>
  <si>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</si>
  <si>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</si>
  <si>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</si>
  <si>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</si>
  <si>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</si>
  <si>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</si>
  <si>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</si>
  <si>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</si>
  <si>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</si>
  <si>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</si>
  <si>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</si>
  <si>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</si>
  <si>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</si>
  <si>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</si>
  <si>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</si>
  <si>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</si>
  <si>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</si>
  <si>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</si>
  <si>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</si>
  <si>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</si>
  <si>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</si>
  <si>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</si>
  <si>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</si>
  <si>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</si>
  <si>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</si>
  <si>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</si>
  <si>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</si>
  <si>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</si>
  <si>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</si>
  <si>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</si>
  <si>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</si>
  <si>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</si>
  <si>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</si>
  <si>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</si>
  <si>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</si>
  <si>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</si>
  <si>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</si>
  <si>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</si>
  <si>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</si>
  <si>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</si>
  <si>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</si>
  <si>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</si>
  <si>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</si>
  <si>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</si>
  <si>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</si>
  <si>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жилой дом</t>
  </si>
  <si>
    <t>трещины</t>
  </si>
  <si>
    <t>деревянное отепленное</t>
  </si>
  <si>
    <t xml:space="preserve">  прогиб балок</t>
  </si>
  <si>
    <t>шифер</t>
  </si>
  <si>
    <t>простые</t>
  </si>
  <si>
    <t>Чайковского 31</t>
  </si>
  <si>
    <t>трещины в цоколе</t>
  </si>
  <si>
    <t>износ окраски, щели.</t>
  </si>
  <si>
    <t>деревянные двойные, глухие двухстворчатые</t>
  </si>
  <si>
    <t>трещины в подоконниках.</t>
  </si>
  <si>
    <t>перекос</t>
  </si>
  <si>
    <t xml:space="preserve"> штукатурка покраска, побелка.</t>
  </si>
  <si>
    <t>обшиты, окрашены</t>
  </si>
  <si>
    <t>щели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</si>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</sst>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5" fillId="0" borderId="17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zoomScalePageLayoutView="0" workbookViewId="0" topLeftCell="A67">
      <selection activeCell="A95" sqref="A95"/>
    </sheetView>
  </sheetViews>
  <sheetFormatPr defaultColWidth="9.140625" defaultRowHeight="12.75"/>
  <cols>
    <col min="1" max="1" width="50.57421875" style="0" customWidth="1"/>
    <col min="2" max="2" width="22.57421875" style="0" customWidth="1"/>
    <col min="3" max="3" width="19.421875" style="0" customWidth="1"/>
  </cols>
  <sheetData>
    <row r="1" spans="1:3" ht="28.5" customHeight="1">
      <c r="A1" s="1"/>
      <c r="B1" s="238" t="s">
        <v>0</v>
      </c>
      <c r="C1" s="238"/>
    </row>
    <row r="2" spans="1:3" ht="15.75">
      <c r="A2" s="1"/>
      <c r="B2" s="235" t="s">
        <v>1</v>
      </c>
      <c r="C2" s="235"/>
    </row>
    <row r="3" spans="1:3" ht="48.75" customHeight="1">
      <c r="A3" s="1"/>
      <c r="B3" s="234" t="s">
        <v>2</v>
      </c>
      <c r="C3" s="234"/>
    </row>
    <row r="4" spans="1:3" ht="20.2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5" t="s">
        <v>6</v>
      </c>
      <c r="B7" s="235"/>
      <c r="C7" s="235"/>
    </row>
    <row r="8" spans="1:3" ht="36" customHeight="1">
      <c r="A8" s="236" t="s">
        <v>7</v>
      </c>
      <c r="B8" s="236"/>
      <c r="C8" s="236"/>
    </row>
    <row r="9" spans="1:3" ht="15.75">
      <c r="A9" s="235" t="s">
        <v>8</v>
      </c>
      <c r="B9" s="235"/>
      <c r="C9" s="235"/>
    </row>
    <row r="10" spans="1:3" ht="15.75">
      <c r="A10" s="8" t="s">
        <v>9</v>
      </c>
      <c r="B10" s="9" t="s">
        <v>195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189</v>
      </c>
      <c r="C12" s="8"/>
    </row>
    <row r="13" spans="1:3" ht="15.75">
      <c r="A13" s="8" t="s">
        <v>12</v>
      </c>
      <c r="B13" s="9">
        <v>1955</v>
      </c>
      <c r="C13" s="3"/>
    </row>
    <row r="14" spans="1:3" ht="15.75" customHeight="1">
      <c r="A14" s="237" t="s">
        <v>13</v>
      </c>
      <c r="B14" s="237"/>
      <c r="C14" s="12">
        <v>0.47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3" t="s">
        <v>16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2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8</v>
      </c>
      <c r="C23" s="3"/>
    </row>
    <row r="24" spans="1:3" ht="30.75" customHeight="1">
      <c r="A24" s="234" t="s">
        <v>25</v>
      </c>
      <c r="B24" s="234"/>
      <c r="C24" s="15" t="s">
        <v>18</v>
      </c>
    </row>
    <row r="25" spans="1:3" ht="30.75" customHeight="1">
      <c r="A25" s="234" t="s">
        <v>26</v>
      </c>
      <c r="B25" s="234"/>
      <c r="C25" s="16" t="s">
        <v>18</v>
      </c>
    </row>
    <row r="26" spans="1:3" ht="45.75" customHeight="1">
      <c r="A26" s="234" t="s">
        <v>27</v>
      </c>
      <c r="B26" s="234"/>
      <c r="C26" s="15" t="s">
        <v>18</v>
      </c>
    </row>
    <row r="27" spans="1:3" ht="15.75">
      <c r="A27" s="8" t="s">
        <v>28</v>
      </c>
      <c r="B27" s="10">
        <v>1611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v>404.4</v>
      </c>
      <c r="C30" s="10" t="s">
        <v>33</v>
      </c>
    </row>
    <row r="31" spans="1:3" ht="15.75">
      <c r="A31" s="18" t="s">
        <v>34</v>
      </c>
      <c r="B31" s="17">
        <v>404.4</v>
      </c>
      <c r="C31" s="17" t="s">
        <v>33</v>
      </c>
    </row>
    <row r="32" spans="1:3" ht="15.75">
      <c r="A32" s="20" t="s">
        <v>35</v>
      </c>
      <c r="B32" s="17">
        <v>275.6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63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1</v>
      </c>
      <c r="C35" s="17" t="s">
        <v>39</v>
      </c>
    </row>
    <row r="36" spans="1:3" ht="31.5">
      <c r="A36" s="2" t="s">
        <v>40</v>
      </c>
      <c r="B36" s="17">
        <v>60</v>
      </c>
      <c r="C36" s="17" t="s">
        <v>33</v>
      </c>
    </row>
    <row r="37" spans="1:3" ht="15.75">
      <c r="A37" s="8" t="s">
        <v>41</v>
      </c>
      <c r="B37" s="22">
        <v>0</v>
      </c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47.25">
      <c r="A39" s="25" t="s">
        <v>43</v>
      </c>
      <c r="B39" s="26">
        <v>963</v>
      </c>
      <c r="C39" s="27"/>
    </row>
    <row r="40" spans="1:3" ht="15.75">
      <c r="A40" s="28" t="s">
        <v>44</v>
      </c>
      <c r="B40" s="24">
        <v>435</v>
      </c>
      <c r="C40" s="29" t="s">
        <v>33</v>
      </c>
    </row>
    <row r="41" spans="1:3" ht="15.75">
      <c r="A41" s="30" t="s">
        <v>45</v>
      </c>
      <c r="B41" s="24"/>
      <c r="C41" s="29" t="s">
        <v>33</v>
      </c>
    </row>
    <row r="42" spans="1:3" ht="15.75">
      <c r="A42" s="28" t="s">
        <v>46</v>
      </c>
      <c r="B42" s="24">
        <v>313</v>
      </c>
      <c r="C42" s="29" t="s">
        <v>33</v>
      </c>
    </row>
    <row r="43" spans="1:3" ht="15.75">
      <c r="A43" s="18" t="s">
        <v>47</v>
      </c>
      <c r="B43" s="19">
        <v>215</v>
      </c>
      <c r="C43" s="31" t="s">
        <v>33</v>
      </c>
    </row>
    <row r="44" spans="1:3" ht="15.75">
      <c r="A44" s="1" t="s">
        <v>48</v>
      </c>
      <c r="B44" s="32"/>
      <c r="C44" s="32"/>
    </row>
    <row r="45" spans="1:3" ht="15.75">
      <c r="A45" s="1" t="s">
        <v>49</v>
      </c>
      <c r="B45" s="33">
        <v>23</v>
      </c>
      <c r="C45" s="32" t="s">
        <v>50</v>
      </c>
    </row>
    <row r="46" spans="1:3" ht="15.75">
      <c r="A46" s="1" t="s">
        <v>51</v>
      </c>
      <c r="B46" s="9">
        <v>334.5</v>
      </c>
      <c r="C46" s="10" t="s">
        <v>33</v>
      </c>
    </row>
    <row r="47" spans="1:3" ht="15.75">
      <c r="A47" s="34" t="s">
        <v>52</v>
      </c>
      <c r="B47" s="35"/>
      <c r="C47" s="8"/>
    </row>
    <row r="48" spans="1:3" ht="15.75">
      <c r="A48" s="36" t="s">
        <v>53</v>
      </c>
      <c r="B48" s="37"/>
      <c r="C48" s="8"/>
    </row>
    <row r="49" spans="1:3" ht="15.75">
      <c r="A49" s="36" t="s">
        <v>54</v>
      </c>
      <c r="B49" s="233">
        <v>334.5</v>
      </c>
      <c r="C49" s="8"/>
    </row>
    <row r="50" spans="1:3" ht="15.75">
      <c r="A50" s="36" t="s">
        <v>55</v>
      </c>
      <c r="B50" s="37"/>
      <c r="C50" s="8"/>
    </row>
    <row r="51" spans="1:3" ht="15.75">
      <c r="A51" s="235" t="s">
        <v>56</v>
      </c>
      <c r="B51" s="235"/>
      <c r="C51" s="235"/>
    </row>
    <row r="52" spans="1:3" ht="15.75">
      <c r="A52" s="1"/>
      <c r="B52" s="3"/>
      <c r="C52" s="3"/>
    </row>
    <row r="53" spans="1:3" ht="94.5" customHeight="1">
      <c r="A53" s="38" t="s">
        <v>57</v>
      </c>
      <c r="B53" s="38" t="s">
        <v>58</v>
      </c>
      <c r="C53" s="38" t="s">
        <v>59</v>
      </c>
    </row>
    <row r="54" spans="1:3" ht="15.75">
      <c r="A54" s="39" t="s">
        <v>60</v>
      </c>
      <c r="B54" s="40" t="s">
        <v>61</v>
      </c>
      <c r="C54" s="41" t="s">
        <v>196</v>
      </c>
    </row>
    <row r="55" spans="1:3" ht="15.75">
      <c r="A55" s="39" t="s">
        <v>62</v>
      </c>
      <c r="B55" s="40" t="s">
        <v>63</v>
      </c>
      <c r="C55" s="228" t="s">
        <v>190</v>
      </c>
    </row>
    <row r="56" spans="1:3" ht="15.75">
      <c r="A56" s="42" t="s">
        <v>64</v>
      </c>
      <c r="B56" s="43" t="s">
        <v>104</v>
      </c>
      <c r="C56" s="41"/>
    </row>
    <row r="57" spans="1:3" ht="15.75">
      <c r="A57" s="44" t="s">
        <v>65</v>
      </c>
      <c r="B57" s="45"/>
      <c r="C57" s="46"/>
    </row>
    <row r="58" spans="1:3" ht="31.5">
      <c r="A58" s="47" t="s">
        <v>66</v>
      </c>
      <c r="B58" s="48" t="s">
        <v>191</v>
      </c>
      <c r="C58" s="50" t="s">
        <v>192</v>
      </c>
    </row>
    <row r="59" spans="1:3" ht="15.75">
      <c r="A59" s="47" t="s">
        <v>67</v>
      </c>
      <c r="B59" s="49"/>
      <c r="C59" s="50"/>
    </row>
    <row r="60" spans="1:3" ht="15.75">
      <c r="A60" s="47" t="s">
        <v>68</v>
      </c>
      <c r="B60" s="49"/>
      <c r="C60" s="50"/>
    </row>
    <row r="61" spans="1:3" ht="15.75">
      <c r="A61" s="51" t="s">
        <v>69</v>
      </c>
      <c r="B61" s="52"/>
      <c r="C61" s="53"/>
    </row>
    <row r="62" spans="1:3" ht="15.75">
      <c r="A62" s="54" t="s">
        <v>70</v>
      </c>
      <c r="B62" s="55" t="s">
        <v>193</v>
      </c>
      <c r="C62" s="67" t="s">
        <v>71</v>
      </c>
    </row>
    <row r="63" spans="1:3" ht="31.5">
      <c r="A63" s="56" t="s">
        <v>72</v>
      </c>
      <c r="B63" s="40" t="s">
        <v>104</v>
      </c>
      <c r="C63" s="57" t="s">
        <v>197</v>
      </c>
    </row>
    <row r="64" spans="1:3" ht="15.75">
      <c r="A64" s="44" t="s">
        <v>73</v>
      </c>
      <c r="B64" s="58"/>
      <c r="C64" s="59"/>
    </row>
    <row r="65" spans="1:3" ht="47.25">
      <c r="A65" s="60" t="s">
        <v>74</v>
      </c>
      <c r="B65" s="61" t="s">
        <v>198</v>
      </c>
      <c r="C65" s="229" t="s">
        <v>199</v>
      </c>
    </row>
    <row r="66" spans="1:3" ht="15.75">
      <c r="A66" s="62" t="s">
        <v>75</v>
      </c>
      <c r="B66" s="63" t="s">
        <v>194</v>
      </c>
      <c r="C66" s="64" t="s">
        <v>200</v>
      </c>
    </row>
    <row r="67" spans="1:3" ht="15.75">
      <c r="A67" s="65" t="s">
        <v>69</v>
      </c>
      <c r="B67" s="66"/>
      <c r="C67" s="67"/>
    </row>
    <row r="68" spans="1:3" ht="15.75">
      <c r="A68" s="44" t="s">
        <v>76</v>
      </c>
      <c r="B68" s="58"/>
      <c r="C68" s="59"/>
    </row>
    <row r="69" spans="1:3" ht="31.5">
      <c r="A69" s="62" t="s">
        <v>77</v>
      </c>
      <c r="B69" s="230" t="s">
        <v>201</v>
      </c>
      <c r="C69" s="231" t="s">
        <v>78</v>
      </c>
    </row>
    <row r="70" spans="1:3" ht="15.75">
      <c r="A70" s="60" t="s">
        <v>79</v>
      </c>
      <c r="B70" s="230" t="s">
        <v>202</v>
      </c>
      <c r="C70" s="231"/>
    </row>
    <row r="71" spans="1:3" ht="15.75">
      <c r="A71" s="62" t="s">
        <v>69</v>
      </c>
      <c r="B71" s="63"/>
      <c r="C71" s="67"/>
    </row>
    <row r="72" spans="1:3" ht="31.5">
      <c r="A72" s="44" t="s">
        <v>80</v>
      </c>
      <c r="B72" s="58"/>
      <c r="C72" s="59"/>
    </row>
    <row r="73" spans="1:3" ht="15.75">
      <c r="A73" s="62" t="s">
        <v>81</v>
      </c>
      <c r="B73" s="232" t="s">
        <v>18</v>
      </c>
      <c r="C73" s="64"/>
    </row>
    <row r="74" spans="1:3" ht="15.75">
      <c r="A74" s="62" t="s">
        <v>82</v>
      </c>
      <c r="B74" s="232" t="s">
        <v>83</v>
      </c>
      <c r="C74" s="64"/>
    </row>
    <row r="75" spans="1:3" ht="15.75">
      <c r="A75" s="62" t="s">
        <v>84</v>
      </c>
      <c r="B75" s="63" t="s">
        <v>18</v>
      </c>
      <c r="C75" s="64"/>
    </row>
    <row r="76" spans="1:3" ht="15.75">
      <c r="A76" s="62" t="s">
        <v>85</v>
      </c>
      <c r="B76" s="232" t="s">
        <v>83</v>
      </c>
      <c r="C76" s="64"/>
    </row>
    <row r="77" spans="1:3" ht="15.75">
      <c r="A77" s="62" t="s">
        <v>86</v>
      </c>
      <c r="B77" s="63" t="s">
        <v>18</v>
      </c>
      <c r="C77" s="64"/>
    </row>
    <row r="78" spans="1:3" ht="15.75">
      <c r="A78" s="62" t="s">
        <v>87</v>
      </c>
      <c r="B78" s="63" t="s">
        <v>18</v>
      </c>
      <c r="C78" s="64"/>
    </row>
    <row r="79" spans="1:3" ht="15.75">
      <c r="A79" s="62" t="s">
        <v>88</v>
      </c>
      <c r="B79" s="63" t="s">
        <v>18</v>
      </c>
      <c r="C79" s="64"/>
    </row>
    <row r="80" spans="1:3" ht="15.75">
      <c r="A80" s="62" t="s">
        <v>89</v>
      </c>
      <c r="B80" s="63" t="s">
        <v>18</v>
      </c>
      <c r="C80" s="64"/>
    </row>
    <row r="81" spans="1:3" ht="15.75">
      <c r="A81" s="65" t="s">
        <v>90</v>
      </c>
      <c r="B81" s="63"/>
      <c r="C81" s="64"/>
    </row>
    <row r="82" spans="1:3" ht="47.25">
      <c r="A82" s="44" t="s">
        <v>91</v>
      </c>
      <c r="B82" s="58"/>
      <c r="C82" s="59"/>
    </row>
    <row r="83" spans="1:3" ht="15.75">
      <c r="A83" s="62" t="s">
        <v>92</v>
      </c>
      <c r="B83" s="232" t="s">
        <v>93</v>
      </c>
      <c r="C83" s="64"/>
    </row>
    <row r="84" spans="1:3" ht="15.75">
      <c r="A84" s="62" t="s">
        <v>94</v>
      </c>
      <c r="B84" s="232" t="s">
        <v>83</v>
      </c>
      <c r="C84" s="64"/>
    </row>
    <row r="85" spans="1:3" ht="15.75">
      <c r="A85" s="62" t="s">
        <v>95</v>
      </c>
      <c r="B85" s="63" t="s">
        <v>83</v>
      </c>
      <c r="C85" s="64"/>
    </row>
    <row r="86" spans="1:3" ht="15.75">
      <c r="A86" s="62" t="s">
        <v>96</v>
      </c>
      <c r="B86" s="232" t="s">
        <v>83</v>
      </c>
      <c r="C86" s="64"/>
    </row>
    <row r="87" spans="1:3" ht="15.75">
      <c r="A87" s="62" t="s">
        <v>97</v>
      </c>
      <c r="B87" s="63" t="s">
        <v>18</v>
      </c>
      <c r="C87" s="64"/>
    </row>
    <row r="88" spans="1:3" ht="15.75">
      <c r="A88" s="62" t="s">
        <v>98</v>
      </c>
      <c r="B88" s="63" t="s">
        <v>99</v>
      </c>
      <c r="C88" s="64"/>
    </row>
    <row r="89" spans="1:3" ht="15.75">
      <c r="A89" s="62" t="s">
        <v>100</v>
      </c>
      <c r="B89" s="232" t="s">
        <v>18</v>
      </c>
      <c r="C89" s="64"/>
    </row>
    <row r="90" spans="1:3" ht="15.75">
      <c r="A90" s="62" t="s">
        <v>101</v>
      </c>
      <c r="B90" s="63" t="s">
        <v>18</v>
      </c>
      <c r="C90" s="64"/>
    </row>
    <row r="91" spans="1:3" ht="15.75">
      <c r="A91" s="62" t="s">
        <v>102</v>
      </c>
      <c r="B91" s="63" t="s">
        <v>18</v>
      </c>
      <c r="C91" s="64"/>
    </row>
    <row r="92" spans="1:3" ht="15.75">
      <c r="A92" s="68" t="s">
        <v>69</v>
      </c>
      <c r="B92" s="66" t="s">
        <v>18</v>
      </c>
      <c r="C92" s="69"/>
    </row>
    <row r="93" spans="1:3" ht="15.75">
      <c r="A93" s="70" t="s">
        <v>103</v>
      </c>
      <c r="B93" s="40"/>
      <c r="C93" s="228" t="s">
        <v>203</v>
      </c>
    </row>
    <row r="94" spans="1:3" ht="63" customHeight="1">
      <c r="A94" s="11" t="s">
        <v>204</v>
      </c>
      <c r="B94" s="3"/>
      <c r="C94" s="3" t="s">
        <v>105</v>
      </c>
    </row>
    <row r="95" spans="1:3" ht="23.25" customHeight="1">
      <c r="A95" s="6" t="s">
        <v>106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107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28">
      <selection activeCell="A43" sqref="A43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421875" style="0" customWidth="1"/>
    <col min="4" max="4" width="14.00390625" style="0" customWidth="1"/>
    <col min="5" max="5" width="13.8515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1" width="0" style="0" hidden="1" customWidth="1"/>
    <col min="12" max="12" width="1.1484375" style="0" customWidth="1"/>
  </cols>
  <sheetData>
    <row r="1" spans="1:13" ht="29.25" customHeight="1">
      <c r="A1" s="71"/>
      <c r="B1" s="72"/>
      <c r="C1" s="71"/>
      <c r="D1" s="238" t="s">
        <v>108</v>
      </c>
      <c r="E1" s="238"/>
      <c r="F1" s="71"/>
      <c r="G1" s="71"/>
      <c r="H1" s="71"/>
      <c r="I1" s="73"/>
      <c r="J1" s="73"/>
      <c r="K1" s="71"/>
      <c r="L1" s="71"/>
      <c r="M1" s="71"/>
    </row>
    <row r="2" spans="1:13" ht="15.75">
      <c r="A2" s="72"/>
      <c r="B2" s="72"/>
      <c r="C2" s="251" t="s">
        <v>1</v>
      </c>
      <c r="D2" s="251"/>
      <c r="E2" s="72"/>
      <c r="F2" s="72"/>
      <c r="G2" s="72"/>
      <c r="H2" s="71"/>
      <c r="I2" s="73"/>
      <c r="J2" s="73"/>
      <c r="K2" s="71"/>
      <c r="L2" s="71"/>
      <c r="M2" s="71"/>
    </row>
    <row r="3" spans="1:13" ht="47.25" customHeight="1">
      <c r="A3" s="72"/>
      <c r="B3" s="71"/>
      <c r="C3" s="252" t="s">
        <v>2</v>
      </c>
      <c r="D3" s="252"/>
      <c r="E3" s="279"/>
      <c r="F3" s="72"/>
      <c r="G3" s="72"/>
      <c r="H3" s="71"/>
      <c r="I3" s="73"/>
      <c r="J3" s="73"/>
      <c r="K3" s="71"/>
      <c r="L3" s="71"/>
      <c r="M3" s="71"/>
    </row>
    <row r="4" spans="1:13" ht="22.5" customHeight="1">
      <c r="A4" s="72"/>
      <c r="B4" s="72"/>
      <c r="C4" s="74"/>
      <c r="D4" s="75" t="s">
        <v>3</v>
      </c>
      <c r="E4" s="76"/>
      <c r="F4" s="72"/>
      <c r="G4" s="72"/>
      <c r="H4" s="71"/>
      <c r="I4" s="73"/>
      <c r="J4" s="73"/>
      <c r="K4" s="71"/>
      <c r="L4" s="71"/>
      <c r="M4" s="71"/>
    </row>
    <row r="5" spans="1:13" ht="17.25" customHeight="1">
      <c r="A5" s="72"/>
      <c r="B5" s="72"/>
      <c r="C5" s="77" t="s">
        <v>205</v>
      </c>
      <c r="D5" s="75"/>
      <c r="E5" s="78"/>
      <c r="F5" s="72"/>
      <c r="G5" s="72"/>
      <c r="H5" s="71"/>
      <c r="I5" s="73"/>
      <c r="J5" s="73"/>
      <c r="K5" s="71"/>
      <c r="L5" s="71"/>
      <c r="M5" s="71"/>
    </row>
    <row r="6" spans="1:13" ht="15">
      <c r="A6" s="72"/>
      <c r="B6" s="72"/>
      <c r="C6" s="5" t="s">
        <v>4</v>
      </c>
      <c r="D6" s="79"/>
      <c r="E6" s="80"/>
      <c r="F6" s="72"/>
      <c r="G6" s="72"/>
      <c r="H6" s="71"/>
      <c r="I6" s="73"/>
      <c r="J6" s="73"/>
      <c r="K6" s="71"/>
      <c r="L6" s="71"/>
      <c r="M6" s="71"/>
    </row>
    <row r="7" spans="1:13" ht="15">
      <c r="A7" s="72"/>
      <c r="B7" s="72"/>
      <c r="C7" s="6" t="s">
        <v>5</v>
      </c>
      <c r="D7" s="81"/>
      <c r="E7" s="80"/>
      <c r="F7" s="72"/>
      <c r="G7" s="72"/>
      <c r="H7" s="71"/>
      <c r="I7" s="73"/>
      <c r="J7" s="73"/>
      <c r="K7" s="71"/>
      <c r="L7" s="71"/>
      <c r="M7" s="71"/>
    </row>
    <row r="8" spans="1:13" ht="23.25" customHeight="1">
      <c r="A8" s="251" t="s">
        <v>109</v>
      </c>
      <c r="B8" s="251"/>
      <c r="C8" s="251"/>
      <c r="D8" s="251"/>
      <c r="E8" s="251"/>
      <c r="F8" s="82"/>
      <c r="G8" s="82"/>
      <c r="H8" s="83"/>
      <c r="I8" s="84"/>
      <c r="J8" s="73"/>
      <c r="K8" s="83"/>
      <c r="L8" s="83"/>
      <c r="M8" s="83"/>
    </row>
    <row r="9" spans="1:13" ht="34.5" customHeight="1">
      <c r="A9" s="242" t="s">
        <v>110</v>
      </c>
      <c r="B9" s="242"/>
      <c r="C9" s="242"/>
      <c r="D9" s="242"/>
      <c r="E9" s="242"/>
      <c r="F9" s="82"/>
      <c r="G9" s="82"/>
      <c r="H9" s="83"/>
      <c r="I9" s="84"/>
      <c r="J9" s="73"/>
      <c r="K9" s="83"/>
      <c r="L9" s="83"/>
      <c r="M9" s="83"/>
    </row>
    <row r="10" spans="1:13" ht="15.75">
      <c r="A10" s="85"/>
      <c r="B10" s="85"/>
      <c r="C10" s="83"/>
      <c r="D10" s="85" t="s">
        <v>195</v>
      </c>
      <c r="E10" s="85"/>
      <c r="F10" s="82"/>
      <c r="G10" s="86">
        <v>404.4</v>
      </c>
      <c r="H10" s="87">
        <v>275.6</v>
      </c>
      <c r="I10" s="84"/>
      <c r="J10" s="73"/>
      <c r="K10" s="83"/>
      <c r="L10" s="83"/>
      <c r="M10" s="83"/>
    </row>
    <row r="11" spans="1:13" ht="82.5" customHeight="1">
      <c r="A11" s="88"/>
      <c r="B11" s="243" t="s">
        <v>111</v>
      </c>
      <c r="C11" s="244"/>
      <c r="D11" s="89" t="s">
        <v>112</v>
      </c>
      <c r="E11" s="89" t="s">
        <v>113</v>
      </c>
      <c r="F11" s="89" t="s">
        <v>114</v>
      </c>
      <c r="G11" s="90"/>
      <c r="H11" s="91"/>
      <c r="I11" s="92" t="s">
        <v>115</v>
      </c>
      <c r="J11" s="73"/>
      <c r="K11" s="91"/>
      <c r="L11" s="91"/>
      <c r="M11" s="91"/>
    </row>
    <row r="12" spans="1:13" ht="15">
      <c r="A12" s="93" t="s">
        <v>116</v>
      </c>
      <c r="B12" s="94"/>
      <c r="C12" s="94"/>
      <c r="D12" s="95"/>
      <c r="E12" s="95"/>
      <c r="F12" s="96"/>
      <c r="G12" s="97">
        <f>SUM(D13:D13)</f>
        <v>0</v>
      </c>
      <c r="H12" s="98">
        <f>F13</f>
        <v>0</v>
      </c>
      <c r="I12" s="73"/>
      <c r="J12" s="73"/>
      <c r="K12" s="71"/>
      <c r="L12" s="71"/>
      <c r="M12" s="71"/>
    </row>
    <row r="13" spans="1:13" ht="31.5">
      <c r="A13" s="99" t="s">
        <v>117</v>
      </c>
      <c r="B13" s="100"/>
      <c r="C13" s="101" t="s">
        <v>118</v>
      </c>
      <c r="D13" s="102">
        <v>0</v>
      </c>
      <c r="E13" s="102">
        <f>D13/$G$10/12</f>
        <v>0</v>
      </c>
      <c r="F13" s="103">
        <f>D13/$H$10/12</f>
        <v>0</v>
      </c>
      <c r="G13" s="104"/>
      <c r="H13" s="71"/>
      <c r="I13" s="73">
        <v>0.81</v>
      </c>
      <c r="J13" s="73" t="s">
        <v>119</v>
      </c>
      <c r="K13" s="71"/>
      <c r="L13" s="71"/>
      <c r="M13" s="71"/>
    </row>
    <row r="14" spans="1:13" ht="15">
      <c r="A14" s="105" t="s">
        <v>120</v>
      </c>
      <c r="B14" s="106"/>
      <c r="C14" s="106"/>
      <c r="D14" s="107"/>
      <c r="E14" s="108"/>
      <c r="F14" s="109"/>
      <c r="G14" s="110">
        <f>SUM(D15:D21)</f>
        <v>41693.86725511405</v>
      </c>
      <c r="H14" s="111">
        <f>SUM(F15:F21)</f>
        <v>12.606999049078993</v>
      </c>
      <c r="I14" s="73"/>
      <c r="J14" s="73"/>
      <c r="K14" s="71"/>
      <c r="L14" s="71"/>
      <c r="M14" s="71"/>
    </row>
    <row r="15" spans="1:13" ht="31.5">
      <c r="A15" s="112" t="s">
        <v>121</v>
      </c>
      <c r="B15" s="113">
        <v>2</v>
      </c>
      <c r="C15" s="114" t="s">
        <v>118</v>
      </c>
      <c r="D15" s="115">
        <v>3792.017376290567</v>
      </c>
      <c r="E15" s="116">
        <f aca="true" t="shared" si="0" ref="E15:E21">D15/$G$10/12</f>
        <v>0.7814081306236744</v>
      </c>
      <c r="F15" s="117">
        <f aca="true" t="shared" si="1" ref="F15:F21">D15/$H$10/12</f>
        <v>1.1465945138759575</v>
      </c>
      <c r="G15" s="104"/>
      <c r="H15" s="71"/>
      <c r="I15" s="73">
        <v>1.3</v>
      </c>
      <c r="J15" s="73" t="s">
        <v>119</v>
      </c>
      <c r="K15" s="71"/>
      <c r="L15" s="71"/>
      <c r="M15" s="118"/>
    </row>
    <row r="16" spans="1:13" ht="31.5">
      <c r="A16" s="99" t="s">
        <v>122</v>
      </c>
      <c r="B16" s="100">
        <v>2</v>
      </c>
      <c r="C16" s="119" t="s">
        <v>118</v>
      </c>
      <c r="D16" s="120">
        <v>1294.3144443047433</v>
      </c>
      <c r="E16" s="116">
        <f t="shared" si="0"/>
        <v>0.26671497780760456</v>
      </c>
      <c r="F16" s="117">
        <f t="shared" si="1"/>
        <v>0.39136261620245016</v>
      </c>
      <c r="G16" s="104"/>
      <c r="H16" s="71"/>
      <c r="I16" s="73"/>
      <c r="J16" s="73"/>
      <c r="K16" s="71"/>
      <c r="L16" s="71"/>
      <c r="M16" s="71"/>
    </row>
    <row r="17" spans="1:13" ht="31.5">
      <c r="A17" s="99" t="s">
        <v>123</v>
      </c>
      <c r="B17" s="100"/>
      <c r="C17" s="119" t="s">
        <v>118</v>
      </c>
      <c r="D17" s="120">
        <v>0</v>
      </c>
      <c r="E17" s="116">
        <f t="shared" si="0"/>
        <v>0</v>
      </c>
      <c r="F17" s="117">
        <f t="shared" si="1"/>
        <v>0</v>
      </c>
      <c r="G17" s="104"/>
      <c r="H17" s="71"/>
      <c r="I17" s="73"/>
      <c r="J17" s="73"/>
      <c r="K17" s="71"/>
      <c r="L17" s="71"/>
      <c r="M17" s="71"/>
    </row>
    <row r="18" spans="1:13" ht="31.5">
      <c r="A18" s="99" t="s">
        <v>124</v>
      </c>
      <c r="B18" s="100">
        <v>2</v>
      </c>
      <c r="C18" s="119" t="s">
        <v>118</v>
      </c>
      <c r="D18" s="120">
        <v>11624.55201564738</v>
      </c>
      <c r="E18" s="116">
        <f t="shared" si="0"/>
        <v>2.3954319188195226</v>
      </c>
      <c r="F18" s="117">
        <f t="shared" si="1"/>
        <v>3.5149225978614473</v>
      </c>
      <c r="G18" s="71"/>
      <c r="H18" s="71"/>
      <c r="I18" s="73"/>
      <c r="J18" s="73"/>
      <c r="K18" s="71"/>
      <c r="L18" s="71"/>
      <c r="M18" s="71"/>
    </row>
    <row r="19" spans="1:13" ht="60">
      <c r="A19" s="99" t="s">
        <v>125</v>
      </c>
      <c r="B19" s="121">
        <v>1</v>
      </c>
      <c r="C19" s="122" t="s">
        <v>126</v>
      </c>
      <c r="D19" s="120">
        <v>16164.84056887136</v>
      </c>
      <c r="E19" s="116">
        <f t="shared" si="0"/>
        <v>3.331033747294626</v>
      </c>
      <c r="F19" s="117">
        <f t="shared" si="1"/>
        <v>4.887772305536816</v>
      </c>
      <c r="G19" s="104"/>
      <c r="H19" s="71"/>
      <c r="I19" s="73"/>
      <c r="J19" s="73"/>
      <c r="K19" s="71"/>
      <c r="L19" s="71"/>
      <c r="M19" s="71"/>
    </row>
    <row r="20" spans="1:13" ht="31.5">
      <c r="A20" s="99" t="s">
        <v>127</v>
      </c>
      <c r="B20" s="123">
        <v>10.916666666666666</v>
      </c>
      <c r="C20" s="101" t="s">
        <v>128</v>
      </c>
      <c r="D20" s="120">
        <v>623.98575</v>
      </c>
      <c r="E20" s="116">
        <f t="shared" si="0"/>
        <v>0.12858262240356086</v>
      </c>
      <c r="F20" s="117">
        <f t="shared" si="1"/>
        <v>0.18867493650217707</v>
      </c>
      <c r="G20" s="104"/>
      <c r="H20" s="71"/>
      <c r="I20" s="73"/>
      <c r="J20" s="73"/>
      <c r="K20" s="71"/>
      <c r="L20" s="71"/>
      <c r="M20" s="71"/>
    </row>
    <row r="21" spans="1:13" ht="31.5">
      <c r="A21" s="124" t="s">
        <v>129</v>
      </c>
      <c r="B21" s="125">
        <v>6</v>
      </c>
      <c r="C21" s="126" t="s">
        <v>118</v>
      </c>
      <c r="D21" s="127">
        <v>8194.1571</v>
      </c>
      <c r="E21" s="128">
        <f t="shared" si="0"/>
        <v>1.6885420994065283</v>
      </c>
      <c r="F21" s="117">
        <f t="shared" si="1"/>
        <v>2.4776720791001448</v>
      </c>
      <c r="G21" s="104"/>
      <c r="H21" s="71"/>
      <c r="I21" s="73"/>
      <c r="J21" s="73"/>
      <c r="K21" s="71"/>
      <c r="L21" s="71"/>
      <c r="M21" s="71"/>
    </row>
    <row r="22" spans="1:13" ht="15">
      <c r="A22" s="129" t="s">
        <v>130</v>
      </c>
      <c r="B22" s="130"/>
      <c r="C22" s="130"/>
      <c r="D22" s="131"/>
      <c r="E22" s="132"/>
      <c r="F22" s="133"/>
      <c r="G22" s="134">
        <f>SUM(D23:D27)</f>
        <v>20622.72437417402</v>
      </c>
      <c r="H22" s="135">
        <f>SUM(F23:F27)</f>
        <v>6.235705241344347</v>
      </c>
      <c r="I22" s="73"/>
      <c r="J22" s="73"/>
      <c r="K22" s="71"/>
      <c r="L22" s="71"/>
      <c r="M22" s="71"/>
    </row>
    <row r="23" spans="1:13" ht="31.5">
      <c r="A23" s="112" t="s">
        <v>131</v>
      </c>
      <c r="B23" s="113">
        <v>1</v>
      </c>
      <c r="C23" s="114" t="s">
        <v>132</v>
      </c>
      <c r="D23" s="136">
        <v>0</v>
      </c>
      <c r="E23" s="116">
        <f>D23/$G$10/12</f>
        <v>0</v>
      </c>
      <c r="F23" s="117">
        <f>D23/$H$10/12</f>
        <v>0</v>
      </c>
      <c r="G23" s="104"/>
      <c r="H23" s="71"/>
      <c r="I23" s="73"/>
      <c r="J23" s="73"/>
      <c r="K23" s="71"/>
      <c r="L23" s="71"/>
      <c r="M23" s="71"/>
    </row>
    <row r="24" spans="1:13" ht="78.75">
      <c r="A24" s="137" t="s">
        <v>133</v>
      </c>
      <c r="B24" s="100">
        <v>2</v>
      </c>
      <c r="C24" s="119" t="s">
        <v>132</v>
      </c>
      <c r="D24" s="136">
        <v>18089.585200013134</v>
      </c>
      <c r="E24" s="116">
        <f>D24/$G$10/12</f>
        <v>3.7276593306983874</v>
      </c>
      <c r="F24" s="117">
        <f>D24/$H$10/12</f>
        <v>5.4697584663803624</v>
      </c>
      <c r="G24" s="104"/>
      <c r="H24" s="71"/>
      <c r="I24" s="138" t="s">
        <v>134</v>
      </c>
      <c r="J24" s="139" t="s">
        <v>135</v>
      </c>
      <c r="K24" s="71"/>
      <c r="L24" s="71"/>
      <c r="M24" s="71"/>
    </row>
    <row r="25" spans="1:13" ht="47.25">
      <c r="A25" s="99" t="s">
        <v>136</v>
      </c>
      <c r="B25" s="121">
        <v>1</v>
      </c>
      <c r="C25" s="140" t="s">
        <v>137</v>
      </c>
      <c r="D25" s="136">
        <v>831.6734639210475</v>
      </c>
      <c r="E25" s="116">
        <f>D25/$G$10/12</f>
        <v>0.17138012362369096</v>
      </c>
      <c r="F25" s="117">
        <f>D25/$H$10/12</f>
        <v>0.25147359213868153</v>
      </c>
      <c r="G25" s="71"/>
      <c r="H25" s="71"/>
      <c r="I25" s="73">
        <v>0.38</v>
      </c>
      <c r="J25" s="73" t="s">
        <v>119</v>
      </c>
      <c r="K25" s="71"/>
      <c r="L25" s="71"/>
      <c r="M25" s="71"/>
    </row>
    <row r="26" spans="1:13" ht="63">
      <c r="A26" s="99" t="s">
        <v>138</v>
      </c>
      <c r="B26" s="100">
        <v>2</v>
      </c>
      <c r="C26" s="119" t="s">
        <v>132</v>
      </c>
      <c r="D26" s="136">
        <v>1223.7217883881572</v>
      </c>
      <c r="E26" s="116">
        <f>D26/$G$10/12</f>
        <v>0.2521681891666991</v>
      </c>
      <c r="F26" s="117">
        <f>D26/$H$10/12</f>
        <v>0.3700174735087558</v>
      </c>
      <c r="G26" s="104"/>
      <c r="H26" s="71"/>
      <c r="I26" s="138" t="s">
        <v>139</v>
      </c>
      <c r="J26" s="139" t="s">
        <v>140</v>
      </c>
      <c r="K26" s="71"/>
      <c r="L26" s="71"/>
      <c r="M26" s="71"/>
    </row>
    <row r="27" spans="1:13" ht="31.5">
      <c r="A27" s="124" t="s">
        <v>141</v>
      </c>
      <c r="B27" s="125">
        <v>1</v>
      </c>
      <c r="C27" s="126" t="s">
        <v>142</v>
      </c>
      <c r="D27" s="136">
        <v>477.7439218516818</v>
      </c>
      <c r="E27" s="116">
        <f>D27/$G$10/12</f>
        <v>0.09844706599317544</v>
      </c>
      <c r="F27" s="117">
        <f>D27/$H$10/12</f>
        <v>0.14445570931654625</v>
      </c>
      <c r="G27" s="104"/>
      <c r="H27" s="71"/>
      <c r="I27" s="73">
        <v>1.82</v>
      </c>
      <c r="J27" s="73" t="s">
        <v>143</v>
      </c>
      <c r="K27" s="71"/>
      <c r="L27" s="71"/>
      <c r="M27" s="71"/>
    </row>
    <row r="28" spans="1:13" ht="15">
      <c r="A28" s="141" t="s">
        <v>144</v>
      </c>
      <c r="B28" s="142"/>
      <c r="C28" s="142"/>
      <c r="D28" s="143"/>
      <c r="E28" s="142"/>
      <c r="F28" s="144"/>
      <c r="G28" s="145">
        <f>SUM(D29:D39)</f>
        <v>7835.790613509156</v>
      </c>
      <c r="H28" s="146">
        <f>SUM(F29:F39)</f>
        <v>2.369312594795947</v>
      </c>
      <c r="I28" s="73"/>
      <c r="J28" s="73"/>
      <c r="K28" s="71"/>
      <c r="L28" s="71"/>
      <c r="M28" s="71"/>
    </row>
    <row r="29" spans="1:13" ht="30" customHeight="1">
      <c r="A29" s="245" t="s">
        <v>145</v>
      </c>
      <c r="B29" s="247" t="s">
        <v>146</v>
      </c>
      <c r="C29" s="248"/>
      <c r="D29" s="136"/>
      <c r="E29" s="116"/>
      <c r="F29" s="117">
        <f aca="true" t="shared" si="2" ref="F29:F39">D29/$H$10/12</f>
        <v>0</v>
      </c>
      <c r="G29" s="147"/>
      <c r="H29" s="148"/>
      <c r="I29" s="138">
        <v>72.08</v>
      </c>
      <c r="J29" s="139" t="s">
        <v>147</v>
      </c>
      <c r="K29" s="148"/>
      <c r="L29" s="148"/>
      <c r="M29" s="148"/>
    </row>
    <row r="30" spans="1:13" ht="15.75">
      <c r="A30" s="246"/>
      <c r="B30" s="100">
        <v>2</v>
      </c>
      <c r="C30" s="149" t="s">
        <v>148</v>
      </c>
      <c r="D30" s="136">
        <v>0</v>
      </c>
      <c r="E30" s="116">
        <f>D30/$G$10/12</f>
        <v>0</v>
      </c>
      <c r="F30" s="117">
        <f t="shared" si="2"/>
        <v>0</v>
      </c>
      <c r="G30" s="147"/>
      <c r="H30" s="148"/>
      <c r="I30" s="150"/>
      <c r="J30" s="73"/>
      <c r="K30" s="148"/>
      <c r="L30" s="148"/>
      <c r="M30" s="148"/>
    </row>
    <row r="31" spans="1:13" ht="29.25" customHeight="1">
      <c r="A31" s="246"/>
      <c r="B31" s="249" t="s">
        <v>149</v>
      </c>
      <c r="C31" s="250"/>
      <c r="D31" s="136"/>
      <c r="E31" s="116"/>
      <c r="F31" s="117">
        <f t="shared" si="2"/>
        <v>0</v>
      </c>
      <c r="G31" s="147"/>
      <c r="H31" s="148"/>
      <c r="I31" s="150">
        <v>0.16</v>
      </c>
      <c r="J31" s="73" t="s">
        <v>143</v>
      </c>
      <c r="K31" s="148"/>
      <c r="L31" s="148"/>
      <c r="M31" s="148"/>
    </row>
    <row r="32" spans="1:13" ht="15.75">
      <c r="A32" s="246"/>
      <c r="B32" s="100">
        <v>2</v>
      </c>
      <c r="C32" s="149" t="s">
        <v>148</v>
      </c>
      <c r="D32" s="136">
        <v>984.2563561911298</v>
      </c>
      <c r="E32" s="116">
        <f>D32/$G$10/12</f>
        <v>0.20282236156262978</v>
      </c>
      <c r="F32" s="117">
        <f t="shared" si="2"/>
        <v>0.29761017059480216</v>
      </c>
      <c r="G32" s="147"/>
      <c r="H32" s="148"/>
      <c r="I32" s="150"/>
      <c r="J32" s="73"/>
      <c r="K32" s="148"/>
      <c r="L32" s="148"/>
      <c r="M32" s="148"/>
    </row>
    <row r="33" spans="1:13" ht="31.5" customHeight="1">
      <c r="A33" s="246"/>
      <c r="B33" s="249" t="s">
        <v>150</v>
      </c>
      <c r="C33" s="250"/>
      <c r="D33" s="136"/>
      <c r="E33" s="116"/>
      <c r="F33" s="117">
        <f t="shared" si="2"/>
        <v>0</v>
      </c>
      <c r="G33" s="147"/>
      <c r="H33" s="148"/>
      <c r="I33" s="150"/>
      <c r="J33" s="73"/>
      <c r="K33" s="148"/>
      <c r="L33" s="148"/>
      <c r="M33" s="148"/>
    </row>
    <row r="34" spans="1:13" ht="15.75">
      <c r="A34" s="246"/>
      <c r="B34" s="100">
        <v>12</v>
      </c>
      <c r="C34" s="149" t="s">
        <v>148</v>
      </c>
      <c r="D34" s="136">
        <v>192.10007351943605</v>
      </c>
      <c r="E34" s="116">
        <f>D34/$G$10/12</f>
        <v>0.039585409149240865</v>
      </c>
      <c r="F34" s="117">
        <f t="shared" si="2"/>
        <v>0.05808541168342889</v>
      </c>
      <c r="G34" s="147"/>
      <c r="H34" s="148"/>
      <c r="I34" s="150"/>
      <c r="J34" s="73"/>
      <c r="K34" s="148"/>
      <c r="L34" s="148"/>
      <c r="M34" s="148"/>
    </row>
    <row r="35" spans="1:13" ht="30" customHeight="1">
      <c r="A35" s="246"/>
      <c r="B35" s="249" t="s">
        <v>151</v>
      </c>
      <c r="C35" s="250"/>
      <c r="D35" s="136"/>
      <c r="E35" s="116"/>
      <c r="F35" s="117">
        <f t="shared" si="2"/>
        <v>0</v>
      </c>
      <c r="G35" s="147"/>
      <c r="H35" s="148"/>
      <c r="I35" s="138" t="s">
        <v>152</v>
      </c>
      <c r="J35" s="139" t="s">
        <v>153</v>
      </c>
      <c r="K35" s="148"/>
      <c r="L35" s="148"/>
      <c r="M35" s="148"/>
    </row>
    <row r="36" spans="1:13" ht="15.75">
      <c r="A36" s="246"/>
      <c r="B36" s="100">
        <v>12</v>
      </c>
      <c r="C36" s="149" t="s">
        <v>132</v>
      </c>
      <c r="D36" s="136">
        <v>447.8501837985903</v>
      </c>
      <c r="E36" s="116">
        <f>D36/$G$10/12</f>
        <v>0.09228696500960071</v>
      </c>
      <c r="F36" s="117">
        <f t="shared" si="2"/>
        <v>0.135416722241954</v>
      </c>
      <c r="G36" s="147"/>
      <c r="H36" s="148"/>
      <c r="I36" s="150"/>
      <c r="J36" s="73"/>
      <c r="K36" s="148"/>
      <c r="L36" s="148"/>
      <c r="M36" s="148"/>
    </row>
    <row r="37" spans="1:13" ht="60.75" customHeight="1">
      <c r="A37" s="151" t="s">
        <v>154</v>
      </c>
      <c r="B37" s="239" t="s">
        <v>155</v>
      </c>
      <c r="C37" s="240"/>
      <c r="D37" s="136">
        <v>4367.52</v>
      </c>
      <c r="E37" s="116">
        <f>D37/$G$10/12</f>
        <v>0.9000000000000002</v>
      </c>
      <c r="F37" s="117">
        <f t="shared" si="2"/>
        <v>1.320609579100145</v>
      </c>
      <c r="G37" s="147"/>
      <c r="H37" s="148"/>
      <c r="I37" s="150">
        <v>0.97</v>
      </c>
      <c r="J37" s="73" t="s">
        <v>119</v>
      </c>
      <c r="K37" s="148"/>
      <c r="L37" s="148"/>
      <c r="M37" s="148"/>
    </row>
    <row r="38" spans="1:13" ht="15.75">
      <c r="A38" s="152" t="s">
        <v>156</v>
      </c>
      <c r="B38" s="153">
        <v>1</v>
      </c>
      <c r="C38" s="29" t="s">
        <v>132</v>
      </c>
      <c r="D38" s="136">
        <v>873.5039999999999</v>
      </c>
      <c r="E38" s="116">
        <f>D38/$G$10/12</f>
        <v>0.17999999999999997</v>
      </c>
      <c r="F38" s="117">
        <f t="shared" si="2"/>
        <v>0.264121915820029</v>
      </c>
      <c r="G38" s="147"/>
      <c r="H38" s="148"/>
      <c r="I38" s="241">
        <v>1.46</v>
      </c>
      <c r="J38" s="241" t="s">
        <v>119</v>
      </c>
      <c r="K38" s="148"/>
      <c r="L38" s="148"/>
      <c r="M38" s="148"/>
    </row>
    <row r="39" spans="1:13" ht="15.75">
      <c r="A39" s="152" t="s">
        <v>157</v>
      </c>
      <c r="B39" s="154">
        <v>1</v>
      </c>
      <c r="C39" s="31" t="s">
        <v>132</v>
      </c>
      <c r="D39" s="136">
        <v>970.56</v>
      </c>
      <c r="E39" s="116">
        <f>D39/$G$10/12</f>
        <v>0.19999999999999998</v>
      </c>
      <c r="F39" s="117">
        <f t="shared" si="2"/>
        <v>0.2934687953555878</v>
      </c>
      <c r="G39" s="147"/>
      <c r="H39" s="148"/>
      <c r="I39" s="241"/>
      <c r="J39" s="241"/>
      <c r="K39" s="148"/>
      <c r="L39" s="148"/>
      <c r="M39" s="148"/>
    </row>
    <row r="40" spans="1:13" ht="15">
      <c r="A40" s="155" t="s">
        <v>158</v>
      </c>
      <c r="B40" s="156"/>
      <c r="C40" s="156"/>
      <c r="D40" s="157">
        <f>SUM(D13:D39)</f>
        <v>70152.38224279723</v>
      </c>
      <c r="E40" s="157">
        <f>SUM(E13:E39)</f>
        <v>14.456062941558942</v>
      </c>
      <c r="F40" s="158"/>
      <c r="G40" s="159"/>
      <c r="H40" s="160"/>
      <c r="I40" s="73"/>
      <c r="J40" s="73"/>
      <c r="K40" s="71"/>
      <c r="L40" s="71"/>
      <c r="M40" s="71"/>
    </row>
    <row r="41" spans="1:13" ht="15.75">
      <c r="A41" s="161" t="s">
        <v>159</v>
      </c>
      <c r="B41" s="162"/>
      <c r="C41" s="162"/>
      <c r="D41" s="163">
        <f>D40*0.1</f>
        <v>7015.238224279724</v>
      </c>
      <c r="E41" s="162"/>
      <c r="F41" s="164"/>
      <c r="G41" s="165"/>
      <c r="H41" s="166"/>
      <c r="I41" s="73"/>
      <c r="J41" s="73"/>
      <c r="K41" s="71"/>
      <c r="L41" s="71"/>
      <c r="M41" s="71"/>
    </row>
    <row r="42" spans="1:13" ht="15.75">
      <c r="A42" s="155" t="s">
        <v>160</v>
      </c>
      <c r="B42" s="156"/>
      <c r="C42" s="156"/>
      <c r="D42" s="167">
        <f>D40+D41</f>
        <v>77167.62046707695</v>
      </c>
      <c r="E42" s="168">
        <f>D42/$G$10/12</f>
        <v>15.901669235714836</v>
      </c>
      <c r="F42" s="158"/>
      <c r="G42" s="169">
        <f>G12+G14+G22+G28+G40+D41</f>
        <v>77167.62046707695</v>
      </c>
      <c r="H42" s="160"/>
      <c r="I42" s="73"/>
      <c r="J42" s="73"/>
      <c r="K42" s="71"/>
      <c r="L42" s="71"/>
      <c r="M42" s="71"/>
    </row>
    <row r="43" spans="1:13" ht="15.75">
      <c r="A43" s="170"/>
      <c r="B43" s="171"/>
      <c r="C43" s="171"/>
      <c r="D43" s="172"/>
      <c r="E43" s="173"/>
      <c r="F43" s="174"/>
      <c r="G43" s="175"/>
      <c r="H43" s="175"/>
      <c r="I43" s="84"/>
      <c r="J43" s="73"/>
      <c r="K43" s="176"/>
      <c r="L43" s="176"/>
      <c r="M43" s="176"/>
    </row>
    <row r="44" spans="1:13" ht="15.75" customHeight="1" hidden="1">
      <c r="A44" s="177" t="s">
        <v>161</v>
      </c>
      <c r="B44" s="178">
        <f>G10-C44</f>
        <v>0</v>
      </c>
      <c r="C44" s="177">
        <v>404.4</v>
      </c>
      <c r="D44" s="169">
        <v>75830.22636521664</v>
      </c>
      <c r="E44" s="179">
        <f>D44/C44/12</f>
        <v>15.626076979314343</v>
      </c>
      <c r="F44" s="180"/>
      <c r="G44" s="181" t="s">
        <v>162</v>
      </c>
      <c r="H44" s="182">
        <f>E42/E44</f>
        <v>1.0176366887712969</v>
      </c>
      <c r="I44" s="73"/>
      <c r="J44" s="73"/>
      <c r="K44" s="71" t="s">
        <v>162</v>
      </c>
      <c r="L44" s="71"/>
      <c r="M44" s="71"/>
    </row>
    <row r="45" spans="1:13" ht="15.75" customHeight="1" hidden="1">
      <c r="A45" s="71"/>
      <c r="B45" s="71"/>
      <c r="C45" s="71"/>
      <c r="D45" s="183">
        <f>D44/1.18</f>
        <v>64262.903699336144</v>
      </c>
      <c r="E45" s="184">
        <f>E44/1.18</f>
        <v>13.242438118063003</v>
      </c>
      <c r="F45" s="185"/>
      <c r="G45" s="186" t="s">
        <v>163</v>
      </c>
      <c r="H45" s="187">
        <f>E42/E45</f>
        <v>1.2008112927501302</v>
      </c>
      <c r="I45" s="73"/>
      <c r="J45" s="73"/>
      <c r="K45" s="71"/>
      <c r="L45" s="71"/>
      <c r="M45" s="71"/>
    </row>
    <row r="46" spans="1:13" ht="15.75" customHeight="1" hidden="1">
      <c r="A46" s="71"/>
      <c r="B46" s="71"/>
      <c r="C46" s="71"/>
      <c r="D46" s="173"/>
      <c r="E46" s="173"/>
      <c r="F46" s="188"/>
      <c r="G46" s="101"/>
      <c r="H46" s="189"/>
      <c r="I46" s="73"/>
      <c r="J46" s="73"/>
      <c r="K46" s="71" t="s">
        <v>164</v>
      </c>
      <c r="L46" s="71"/>
      <c r="M46" s="71"/>
    </row>
    <row r="47" spans="1:13" ht="15" customHeight="1" hidden="1">
      <c r="A47" s="71"/>
      <c r="B47" s="71"/>
      <c r="C47" s="71"/>
      <c r="D47" s="190">
        <f>E47*G10*12</f>
        <v>51730.848</v>
      </c>
      <c r="E47" s="190">
        <v>10.66</v>
      </c>
      <c r="F47" s="190"/>
      <c r="G47" s="190" t="s">
        <v>164</v>
      </c>
      <c r="H47" s="191">
        <f>E42/E47</f>
        <v>1.4917138119807538</v>
      </c>
      <c r="I47" s="73"/>
      <c r="J47" s="73"/>
      <c r="K47" s="71" t="s">
        <v>165</v>
      </c>
      <c r="L47" s="71"/>
      <c r="M47" s="71"/>
    </row>
    <row r="48" spans="1:13" ht="15" customHeight="1" hidden="1">
      <c r="A48" s="71"/>
      <c r="B48" s="71"/>
      <c r="C48" s="71"/>
      <c r="D48" s="192">
        <f>D42-D47</f>
        <v>25436.772467076953</v>
      </c>
      <c r="E48" s="192">
        <f>E42-E47</f>
        <v>5.241669235714836</v>
      </c>
      <c r="F48" s="193"/>
      <c r="G48" s="193" t="s">
        <v>166</v>
      </c>
      <c r="H48" s="71"/>
      <c r="I48" s="73"/>
      <c r="J48" s="73"/>
      <c r="K48" s="71"/>
      <c r="L48" s="71"/>
      <c r="M48" s="71"/>
    </row>
    <row r="49" spans="1:13" ht="15" customHeight="1" hidden="1">
      <c r="A49" s="71"/>
      <c r="B49" s="71"/>
      <c r="C49" s="71"/>
      <c r="D49" s="71"/>
      <c r="E49" s="71"/>
      <c r="F49" s="71"/>
      <c r="G49" s="71"/>
      <c r="H49" s="71"/>
      <c r="I49" s="73"/>
      <c r="J49" s="73"/>
      <c r="K49" s="71"/>
      <c r="L49" s="71"/>
      <c r="M49" s="71"/>
    </row>
    <row r="50" spans="1:13" ht="15">
      <c r="A50" s="71"/>
      <c r="B50" s="71"/>
      <c r="C50" s="71"/>
      <c r="D50" s="71"/>
      <c r="E50" s="71"/>
      <c r="F50" s="71"/>
      <c r="G50" s="71"/>
      <c r="H50" s="71"/>
      <c r="I50" s="73"/>
      <c r="J50" s="73"/>
      <c r="K50" s="71"/>
      <c r="L50" s="71"/>
      <c r="M50" s="71"/>
    </row>
    <row r="51" spans="1:13" ht="15">
      <c r="A51" s="71"/>
      <c r="B51" s="71"/>
      <c r="C51" s="71"/>
      <c r="D51" s="71"/>
      <c r="E51" s="71"/>
      <c r="F51" s="71"/>
      <c r="G51" s="71"/>
      <c r="H51" s="71"/>
      <c r="I51" s="73"/>
      <c r="J51" s="73"/>
      <c r="K51" s="71"/>
      <c r="L51" s="71"/>
      <c r="M51" s="71"/>
    </row>
    <row r="52" spans="1:13" ht="15">
      <c r="A52" s="71"/>
      <c r="B52" s="71"/>
      <c r="C52" s="71"/>
      <c r="D52" s="71"/>
      <c r="E52" s="71"/>
      <c r="F52" s="71"/>
      <c r="G52" s="71"/>
      <c r="H52" s="71"/>
      <c r="I52" s="73"/>
      <c r="J52" s="73"/>
      <c r="K52" s="71"/>
      <c r="L52" s="71"/>
      <c r="M52" s="71"/>
    </row>
    <row r="53" spans="1:13" ht="15">
      <c r="A53" s="71"/>
      <c r="B53" s="71"/>
      <c r="C53" s="71"/>
      <c r="D53" s="71"/>
      <c r="E53" s="71"/>
      <c r="F53" s="71"/>
      <c r="G53" s="71"/>
      <c r="H53" s="71"/>
      <c r="I53" s="73"/>
      <c r="J53" s="73"/>
      <c r="K53" s="71"/>
      <c r="L53" s="71"/>
      <c r="M53" s="71"/>
    </row>
    <row r="54" spans="1:13" ht="15">
      <c r="A54" s="71"/>
      <c r="B54" s="71"/>
      <c r="C54" s="71"/>
      <c r="D54" s="71"/>
      <c r="E54" s="71"/>
      <c r="F54" s="71"/>
      <c r="G54" s="71"/>
      <c r="H54" s="71"/>
      <c r="I54" s="73"/>
      <c r="J54" s="73"/>
      <c r="K54" s="71"/>
      <c r="L54" s="71"/>
      <c r="M54" s="71"/>
    </row>
    <row r="55" spans="1:13" ht="15">
      <c r="A55" s="71"/>
      <c r="B55" s="71"/>
      <c r="C55" s="71"/>
      <c r="D55" s="71"/>
      <c r="E55" s="71"/>
      <c r="F55" s="71"/>
      <c r="G55" s="71"/>
      <c r="H55" s="71"/>
      <c r="I55" s="73"/>
      <c r="J55" s="73"/>
      <c r="K55" s="71"/>
      <c r="L55" s="71"/>
      <c r="M55" s="71"/>
    </row>
    <row r="56" spans="1:13" ht="15">
      <c r="A56" s="71"/>
      <c r="B56" s="71"/>
      <c r="C56" s="71"/>
      <c r="D56" s="71"/>
      <c r="E56" s="71"/>
      <c r="F56" s="71"/>
      <c r="G56" s="71"/>
      <c r="H56" s="71"/>
      <c r="I56" s="73"/>
      <c r="J56" s="73"/>
      <c r="K56" s="71"/>
      <c r="L56" s="71"/>
      <c r="M56" s="71"/>
    </row>
    <row r="57" spans="1:13" ht="15">
      <c r="A57" s="71"/>
      <c r="B57" s="71"/>
      <c r="C57" s="71"/>
      <c r="D57" s="71"/>
      <c r="E57" s="71"/>
      <c r="F57" s="71"/>
      <c r="G57" s="71"/>
      <c r="H57" s="71"/>
      <c r="I57" s="73"/>
      <c r="J57" s="73"/>
      <c r="K57" s="71"/>
      <c r="L57" s="71"/>
      <c r="M57" s="71"/>
    </row>
    <row r="58" spans="1:13" ht="15">
      <c r="A58" s="71"/>
      <c r="B58" s="71"/>
      <c r="C58" s="71"/>
      <c r="D58" s="71"/>
      <c r="E58" s="71"/>
      <c r="F58" s="71"/>
      <c r="G58" s="71"/>
      <c r="H58" s="71"/>
      <c r="I58" s="73"/>
      <c r="J58" s="73"/>
      <c r="K58" s="71"/>
      <c r="L58" s="71"/>
      <c r="M58" s="71"/>
    </row>
    <row r="59" spans="1:13" ht="15">
      <c r="A59" s="71"/>
      <c r="B59" s="71"/>
      <c r="C59" s="71"/>
      <c r="D59" s="71"/>
      <c r="E59" s="71"/>
      <c r="F59" s="71"/>
      <c r="G59" s="71"/>
      <c r="H59" s="71"/>
      <c r="I59" s="73"/>
      <c r="J59" s="73"/>
      <c r="K59" s="71"/>
      <c r="L59" s="71"/>
      <c r="M59" s="71"/>
    </row>
    <row r="60" spans="1:13" ht="15">
      <c r="A60" s="71"/>
      <c r="B60" s="71"/>
      <c r="C60" s="71"/>
      <c r="D60" s="71"/>
      <c r="E60" s="71"/>
      <c r="F60" s="71"/>
      <c r="G60" s="71"/>
      <c r="H60" s="71"/>
      <c r="I60" s="73"/>
      <c r="J60" s="73"/>
      <c r="K60" s="71"/>
      <c r="L60" s="71"/>
      <c r="M60" s="71"/>
    </row>
    <row r="61" spans="1:13" ht="15">
      <c r="A61" s="71"/>
      <c r="B61" s="71"/>
      <c r="C61" s="71"/>
      <c r="D61" s="71"/>
      <c r="E61" s="71"/>
      <c r="F61" s="71"/>
      <c r="G61" s="71"/>
      <c r="H61" s="71"/>
      <c r="I61" s="73"/>
      <c r="J61" s="73"/>
      <c r="K61" s="71"/>
      <c r="L61" s="71"/>
      <c r="M61" s="71"/>
    </row>
    <row r="62" spans="1:13" ht="15">
      <c r="A62" s="71"/>
      <c r="B62" s="71"/>
      <c r="C62" s="71"/>
      <c r="D62" s="71"/>
      <c r="E62" s="71"/>
      <c r="F62" s="71"/>
      <c r="G62" s="71"/>
      <c r="H62" s="71"/>
      <c r="I62" s="73"/>
      <c r="J62" s="73"/>
      <c r="K62" s="71"/>
      <c r="L62" s="71"/>
      <c r="M62" s="71"/>
    </row>
    <row r="63" spans="1:13" ht="15">
      <c r="A63" s="71"/>
      <c r="B63" s="71"/>
      <c r="C63" s="71"/>
      <c r="D63" s="71"/>
      <c r="E63" s="71"/>
      <c r="F63" s="71"/>
      <c r="G63" s="71"/>
      <c r="H63" s="71"/>
      <c r="I63" s="73"/>
      <c r="J63" s="73"/>
      <c r="K63" s="71"/>
      <c r="L63" s="71"/>
      <c r="M63" s="71"/>
    </row>
    <row r="64" spans="1:13" ht="15">
      <c r="A64" s="71"/>
      <c r="B64" s="71"/>
      <c r="C64" s="71"/>
      <c r="D64" s="71"/>
      <c r="E64" s="71"/>
      <c r="F64" s="71"/>
      <c r="G64" s="71"/>
      <c r="H64" s="71"/>
      <c r="I64" s="73"/>
      <c r="J64" s="73"/>
      <c r="K64" s="71"/>
      <c r="L64" s="71"/>
      <c r="M64" s="71"/>
    </row>
    <row r="65" spans="1:13" ht="15">
      <c r="A65" s="71"/>
      <c r="B65" s="71"/>
      <c r="C65" s="71"/>
      <c r="D65" s="71"/>
      <c r="E65" s="71"/>
      <c r="F65" s="71"/>
      <c r="G65" s="71"/>
      <c r="H65" s="71"/>
      <c r="I65" s="73"/>
      <c r="J65" s="73"/>
      <c r="K65" s="71"/>
      <c r="L65" s="71"/>
      <c r="M65" s="71"/>
    </row>
    <row r="66" spans="1:13" ht="15">
      <c r="A66" s="71"/>
      <c r="B66" s="71"/>
      <c r="C66" s="71"/>
      <c r="D66" s="71"/>
      <c r="E66" s="71"/>
      <c r="F66" s="71"/>
      <c r="G66" s="71"/>
      <c r="H66" s="71"/>
      <c r="I66" s="73"/>
      <c r="J66" s="73"/>
      <c r="K66" s="71"/>
      <c r="L66" s="71"/>
      <c r="M66" s="71"/>
    </row>
    <row r="67" spans="1:13" ht="15">
      <c r="A67" s="71"/>
      <c r="B67" s="71"/>
      <c r="C67" s="71"/>
      <c r="D67" s="71"/>
      <c r="E67" s="71"/>
      <c r="F67" s="71"/>
      <c r="G67" s="71"/>
      <c r="H67" s="71"/>
      <c r="I67" s="73"/>
      <c r="J67" s="73"/>
      <c r="K67" s="71"/>
      <c r="L67" s="71"/>
      <c r="M67" s="71"/>
    </row>
    <row r="68" spans="1:13" ht="15">
      <c r="A68" s="71"/>
      <c r="B68" s="71"/>
      <c r="C68" s="71"/>
      <c r="D68" s="71"/>
      <c r="E68" s="71"/>
      <c r="F68" s="71"/>
      <c r="G68" s="71"/>
      <c r="H68" s="71"/>
      <c r="I68" s="73"/>
      <c r="J68" s="73"/>
      <c r="K68" s="71"/>
      <c r="L68" s="71"/>
      <c r="M68" s="71"/>
    </row>
    <row r="69" spans="1:13" ht="15">
      <c r="A69" s="71"/>
      <c r="B69" s="71"/>
      <c r="C69" s="71"/>
      <c r="D69" s="71"/>
      <c r="E69" s="71"/>
      <c r="F69" s="71"/>
      <c r="G69" s="71"/>
      <c r="H69" s="71"/>
      <c r="I69" s="73"/>
      <c r="J69" s="73"/>
      <c r="K69" s="71"/>
      <c r="L69" s="71"/>
      <c r="M69" s="71"/>
    </row>
    <row r="70" spans="1:13" ht="15">
      <c r="A70" s="71"/>
      <c r="B70" s="71"/>
      <c r="C70" s="71"/>
      <c r="D70" s="71"/>
      <c r="E70" s="71"/>
      <c r="F70" s="71"/>
      <c r="G70" s="71"/>
      <c r="H70" s="71"/>
      <c r="I70" s="73"/>
      <c r="J70" s="73"/>
      <c r="K70" s="71"/>
      <c r="L70" s="71"/>
      <c r="M70" s="71"/>
    </row>
    <row r="71" spans="1:13" ht="15">
      <c r="A71" s="71"/>
      <c r="B71" s="71"/>
      <c r="C71" s="71"/>
      <c r="D71" s="71"/>
      <c r="E71" s="71"/>
      <c r="F71" s="71"/>
      <c r="G71" s="71"/>
      <c r="H71" s="71"/>
      <c r="I71" s="73"/>
      <c r="J71" s="73"/>
      <c r="K71" s="71"/>
      <c r="L71" s="71"/>
      <c r="M71" s="71"/>
    </row>
    <row r="72" spans="1:13" ht="15">
      <c r="A72" s="71"/>
      <c r="B72" s="71"/>
      <c r="C72" s="71"/>
      <c r="D72" s="71"/>
      <c r="E72" s="71"/>
      <c r="F72" s="71"/>
      <c r="G72" s="71"/>
      <c r="H72" s="71"/>
      <c r="I72" s="73"/>
      <c r="J72" s="73"/>
      <c r="K72" s="71"/>
      <c r="L72" s="71"/>
      <c r="M72" s="71"/>
    </row>
    <row r="73" spans="1:13" ht="15">
      <c r="A73" s="71"/>
      <c r="B73" s="71"/>
      <c r="C73" s="71"/>
      <c r="D73" s="71"/>
      <c r="E73" s="71"/>
      <c r="F73" s="71"/>
      <c r="G73" s="71"/>
      <c r="H73" s="71"/>
      <c r="I73" s="73"/>
      <c r="J73" s="73"/>
      <c r="K73" s="71"/>
      <c r="L73" s="71"/>
      <c r="M73" s="71"/>
    </row>
    <row r="74" spans="1:13" ht="15">
      <c r="A74" s="71"/>
      <c r="B74" s="71"/>
      <c r="C74" s="71"/>
      <c r="D74" s="71"/>
      <c r="E74" s="71"/>
      <c r="F74" s="71"/>
      <c r="G74" s="71"/>
      <c r="H74" s="71"/>
      <c r="I74" s="73"/>
      <c r="J74" s="73"/>
      <c r="K74" s="71"/>
      <c r="L74" s="71"/>
      <c r="M74" s="71"/>
    </row>
    <row r="75" spans="1:13" ht="15">
      <c r="A75" s="71"/>
      <c r="B75" s="71"/>
      <c r="C75" s="71"/>
      <c r="D75" s="71"/>
      <c r="E75" s="71"/>
      <c r="F75" s="71"/>
      <c r="G75" s="71"/>
      <c r="H75" s="71"/>
      <c r="I75" s="73"/>
      <c r="J75" s="73"/>
      <c r="K75" s="71"/>
      <c r="L75" s="71"/>
      <c r="M75" s="71"/>
    </row>
    <row r="76" spans="1:13" ht="15">
      <c r="A76" s="71"/>
      <c r="B76" s="71"/>
      <c r="C76" s="71"/>
      <c r="D76" s="71"/>
      <c r="E76" s="71"/>
      <c r="F76" s="71"/>
      <c r="G76" s="71"/>
      <c r="H76" s="71"/>
      <c r="I76" s="73"/>
      <c r="J76" s="73"/>
      <c r="K76" s="71"/>
      <c r="L76" s="71"/>
      <c r="M76" s="71"/>
    </row>
    <row r="77" spans="1:13" ht="15">
      <c r="A77" s="71"/>
      <c r="B77" s="71"/>
      <c r="C77" s="71"/>
      <c r="D77" s="71"/>
      <c r="E77" s="71"/>
      <c r="F77" s="71"/>
      <c r="G77" s="71"/>
      <c r="H77" s="71"/>
      <c r="I77" s="73"/>
      <c r="J77" s="73"/>
      <c r="K77" s="71"/>
      <c r="L77" s="71"/>
      <c r="M77" s="71"/>
    </row>
    <row r="78" spans="1:13" ht="15">
      <c r="A78" s="71"/>
      <c r="B78" s="71"/>
      <c r="C78" s="71"/>
      <c r="D78" s="71"/>
      <c r="E78" s="71"/>
      <c r="F78" s="71"/>
      <c r="G78" s="71"/>
      <c r="H78" s="71"/>
      <c r="I78" s="73"/>
      <c r="J78" s="73"/>
      <c r="K78" s="71"/>
      <c r="L78" s="71"/>
      <c r="M78" s="71"/>
    </row>
    <row r="79" spans="1:13" ht="15">
      <c r="A79" s="71"/>
      <c r="B79" s="71"/>
      <c r="C79" s="71"/>
      <c r="D79" s="71"/>
      <c r="E79" s="71"/>
      <c r="F79" s="71"/>
      <c r="G79" s="71"/>
      <c r="H79" s="71"/>
      <c r="I79" s="73"/>
      <c r="J79" s="73"/>
      <c r="K79" s="71"/>
      <c r="L79" s="71"/>
      <c r="M79" s="71"/>
    </row>
    <row r="80" spans="1:13" ht="15">
      <c r="A80" s="71"/>
      <c r="B80" s="71"/>
      <c r="C80" s="71"/>
      <c r="D80" s="71"/>
      <c r="E80" s="71"/>
      <c r="F80" s="71"/>
      <c r="G80" s="71"/>
      <c r="H80" s="71"/>
      <c r="I80" s="73"/>
      <c r="J80" s="73"/>
      <c r="K80" s="71"/>
      <c r="L80" s="71"/>
      <c r="M80" s="71"/>
    </row>
    <row r="81" spans="1:13" ht="15">
      <c r="A81" s="71"/>
      <c r="B81" s="71"/>
      <c r="C81" s="71"/>
      <c r="D81" s="71"/>
      <c r="E81" s="71"/>
      <c r="F81" s="71"/>
      <c r="G81" s="71"/>
      <c r="H81" s="71"/>
      <c r="I81" s="73"/>
      <c r="J81" s="73"/>
      <c r="K81" s="71"/>
      <c r="L81" s="71"/>
      <c r="M81" s="71"/>
    </row>
    <row r="82" spans="1:13" ht="15">
      <c r="A82" s="71"/>
      <c r="B82" s="71"/>
      <c r="C82" s="71"/>
      <c r="D82" s="71"/>
      <c r="E82" s="71"/>
      <c r="F82" s="71"/>
      <c r="G82" s="71"/>
      <c r="H82" s="71"/>
      <c r="I82" s="73"/>
      <c r="J82" s="73"/>
      <c r="K82" s="71"/>
      <c r="L82" s="71"/>
      <c r="M82" s="71"/>
    </row>
    <row r="83" spans="1:13" ht="15">
      <c r="A83" s="71"/>
      <c r="B83" s="71"/>
      <c r="C83" s="71"/>
      <c r="D83" s="71"/>
      <c r="E83" s="71"/>
      <c r="F83" s="71"/>
      <c r="G83" s="71"/>
      <c r="H83" s="71"/>
      <c r="I83" s="73"/>
      <c r="J83" s="73"/>
      <c r="K83" s="71"/>
      <c r="L83" s="71"/>
      <c r="M83" s="71"/>
    </row>
    <row r="84" spans="1:13" ht="15">
      <c r="A84" s="71"/>
      <c r="B84" s="71"/>
      <c r="C84" s="71"/>
      <c r="D84" s="71"/>
      <c r="E84" s="71"/>
      <c r="F84" s="71"/>
      <c r="G84" s="71"/>
      <c r="H84" s="71"/>
      <c r="I84" s="73"/>
      <c r="J84" s="73"/>
      <c r="K84" s="71"/>
      <c r="L84" s="71"/>
      <c r="M84" s="71"/>
    </row>
    <row r="85" spans="1:13" ht="15">
      <c r="A85" s="71"/>
      <c r="B85" s="71"/>
      <c r="C85" s="71"/>
      <c r="D85" s="71"/>
      <c r="E85" s="71"/>
      <c r="F85" s="71"/>
      <c r="G85" s="71"/>
      <c r="H85" s="71"/>
      <c r="I85" s="73"/>
      <c r="J85" s="73"/>
      <c r="K85" s="71"/>
      <c r="L85" s="71"/>
      <c r="M85" s="71"/>
    </row>
    <row r="86" spans="1:13" ht="15">
      <c r="A86" s="71"/>
      <c r="B86" s="71"/>
      <c r="C86" s="71"/>
      <c r="D86" s="71"/>
      <c r="E86" s="71"/>
      <c r="F86" s="71"/>
      <c r="G86" s="71"/>
      <c r="H86" s="71"/>
      <c r="I86" s="73"/>
      <c r="J86" s="73"/>
      <c r="K86" s="71"/>
      <c r="L86" s="71"/>
      <c r="M86" s="71"/>
    </row>
    <row r="87" spans="1:13" ht="15">
      <c r="A87" s="71"/>
      <c r="B87" s="71"/>
      <c r="C87" s="71"/>
      <c r="D87" s="71"/>
      <c r="E87" s="71"/>
      <c r="F87" s="71"/>
      <c r="G87" s="71"/>
      <c r="H87" s="71"/>
      <c r="I87" s="73"/>
      <c r="J87" s="73"/>
      <c r="K87" s="71"/>
      <c r="L87" s="71"/>
      <c r="M87" s="71"/>
    </row>
    <row r="88" spans="1:13" ht="15">
      <c r="A88" s="71"/>
      <c r="B88" s="71"/>
      <c r="C88" s="71"/>
      <c r="D88" s="71"/>
      <c r="E88" s="71"/>
      <c r="F88" s="71"/>
      <c r="G88" s="71"/>
      <c r="H88" s="71"/>
      <c r="I88" s="73"/>
      <c r="J88" s="73"/>
      <c r="K88" s="71"/>
      <c r="L88" s="71"/>
      <c r="M88" s="71"/>
    </row>
    <row r="89" spans="1:13" ht="15">
      <c r="A89" s="71"/>
      <c r="B89" s="71"/>
      <c r="C89" s="71"/>
      <c r="D89" s="71"/>
      <c r="E89" s="71"/>
      <c r="F89" s="71"/>
      <c r="G89" s="71"/>
      <c r="H89" s="71"/>
      <c r="I89" s="73"/>
      <c r="J89" s="73"/>
      <c r="K89" s="71"/>
      <c r="L89" s="71"/>
      <c r="M89" s="71"/>
    </row>
    <row r="90" spans="1:13" ht="15">
      <c r="A90" s="71"/>
      <c r="B90" s="71"/>
      <c r="C90" s="71"/>
      <c r="D90" s="71"/>
      <c r="E90" s="71"/>
      <c r="F90" s="71"/>
      <c r="G90" s="71"/>
      <c r="H90" s="71"/>
      <c r="I90" s="73"/>
      <c r="J90" s="73"/>
      <c r="K90" s="71"/>
      <c r="L90" s="71"/>
      <c r="M90" s="71"/>
    </row>
    <row r="91" spans="1:13" ht="15">
      <c r="A91" s="71"/>
      <c r="B91" s="71"/>
      <c r="C91" s="71"/>
      <c r="D91" s="71"/>
      <c r="E91" s="71"/>
      <c r="F91" s="71"/>
      <c r="G91" s="71"/>
      <c r="H91" s="71"/>
      <c r="I91" s="73"/>
      <c r="J91" s="73"/>
      <c r="K91" s="71"/>
      <c r="L91" s="71"/>
      <c r="M91" s="71"/>
    </row>
    <row r="92" spans="1:13" ht="15">
      <c r="A92" s="71"/>
      <c r="B92" s="71"/>
      <c r="C92" s="71"/>
      <c r="D92" s="71"/>
      <c r="E92" s="71"/>
      <c r="F92" s="71"/>
      <c r="G92" s="71"/>
      <c r="H92" s="71"/>
      <c r="I92" s="73"/>
      <c r="J92" s="73"/>
      <c r="K92" s="71"/>
      <c r="L92" s="71"/>
      <c r="M92" s="71"/>
    </row>
    <row r="93" spans="1:13" ht="15">
      <c r="A93" s="71"/>
      <c r="B93" s="71"/>
      <c r="C93" s="71"/>
      <c r="D93" s="71"/>
      <c r="E93" s="71"/>
      <c r="F93" s="71"/>
      <c r="G93" s="71"/>
      <c r="H93" s="71"/>
      <c r="I93" s="73"/>
      <c r="J93" s="73"/>
      <c r="K93" s="71"/>
      <c r="L93" s="71"/>
      <c r="M93" s="71"/>
    </row>
    <row r="94" spans="1:13" ht="15">
      <c r="A94" s="71"/>
      <c r="B94" s="71"/>
      <c r="C94" s="71"/>
      <c r="D94" s="71"/>
      <c r="E94" s="71"/>
      <c r="F94" s="71"/>
      <c r="G94" s="71"/>
      <c r="H94" s="71"/>
      <c r="I94" s="73"/>
      <c r="J94" s="73"/>
      <c r="K94" s="71"/>
      <c r="L94" s="71"/>
      <c r="M94" s="71"/>
    </row>
    <row r="95" spans="1:13" ht="15">
      <c r="A95" s="71"/>
      <c r="B95" s="71"/>
      <c r="C95" s="71"/>
      <c r="D95" s="71"/>
      <c r="E95" s="71"/>
      <c r="F95" s="71"/>
      <c r="G95" s="71"/>
      <c r="H95" s="71"/>
      <c r="I95" s="73"/>
      <c r="J95" s="73"/>
      <c r="K95" s="71"/>
      <c r="L95" s="71"/>
      <c r="M95" s="71"/>
    </row>
    <row r="96" spans="1:13" ht="15">
      <c r="A96" s="71"/>
      <c r="B96" s="71"/>
      <c r="C96" s="71"/>
      <c r="D96" s="71"/>
      <c r="E96" s="71"/>
      <c r="F96" s="71"/>
      <c r="G96" s="71"/>
      <c r="H96" s="71"/>
      <c r="I96" s="73"/>
      <c r="J96" s="73"/>
      <c r="K96" s="71"/>
      <c r="L96" s="71"/>
      <c r="M96" s="71"/>
    </row>
    <row r="97" spans="1:13" ht="15">
      <c r="A97" s="71"/>
      <c r="B97" s="71"/>
      <c r="C97" s="71"/>
      <c r="D97" s="71"/>
      <c r="E97" s="71"/>
      <c r="F97" s="71"/>
      <c r="G97" s="71"/>
      <c r="H97" s="71"/>
      <c r="I97" s="73"/>
      <c r="J97" s="73"/>
      <c r="K97" s="71"/>
      <c r="L97" s="71"/>
      <c r="M97" s="71"/>
    </row>
    <row r="98" spans="1:13" ht="15">
      <c r="A98" s="71"/>
      <c r="B98" s="71"/>
      <c r="C98" s="71"/>
      <c r="D98" s="71"/>
      <c r="E98" s="71"/>
      <c r="F98" s="71"/>
      <c r="G98" s="71"/>
      <c r="H98" s="71"/>
      <c r="I98" s="73"/>
      <c r="J98" s="73"/>
      <c r="K98" s="71"/>
      <c r="L98" s="71"/>
      <c r="M98" s="71"/>
    </row>
    <row r="99" spans="1:13" ht="15">
      <c r="A99" s="71"/>
      <c r="B99" s="71"/>
      <c r="C99" s="71"/>
      <c r="D99" s="71"/>
      <c r="E99" s="71"/>
      <c r="F99" s="71"/>
      <c r="G99" s="71"/>
      <c r="H99" s="71"/>
      <c r="I99" s="73"/>
      <c r="J99" s="73"/>
      <c r="K99" s="71"/>
      <c r="L99" s="71"/>
      <c r="M99" s="71"/>
    </row>
    <row r="100" spans="1:13" ht="15">
      <c r="A100" s="71"/>
      <c r="B100" s="71"/>
      <c r="C100" s="71"/>
      <c r="D100" s="71"/>
      <c r="E100" s="71"/>
      <c r="F100" s="71"/>
      <c r="G100" s="71"/>
      <c r="H100" s="71"/>
      <c r="I100" s="73"/>
      <c r="J100" s="73"/>
      <c r="K100" s="71"/>
      <c r="L100" s="71"/>
      <c r="M100" s="71"/>
    </row>
    <row r="101" spans="1:13" ht="15">
      <c r="A101" s="71"/>
      <c r="B101" s="71"/>
      <c r="C101" s="71"/>
      <c r="D101" s="71"/>
      <c r="E101" s="71"/>
      <c r="F101" s="71"/>
      <c r="G101" s="71"/>
      <c r="H101" s="71"/>
      <c r="I101" s="73"/>
      <c r="J101" s="73"/>
      <c r="K101" s="71"/>
      <c r="L101" s="71"/>
      <c r="M101" s="71"/>
    </row>
    <row r="102" spans="1:13" ht="15">
      <c r="A102" s="71"/>
      <c r="B102" s="71"/>
      <c r="C102" s="71"/>
      <c r="D102" s="71"/>
      <c r="E102" s="71"/>
      <c r="F102" s="71"/>
      <c r="G102" s="71"/>
      <c r="H102" s="71"/>
      <c r="I102" s="73"/>
      <c r="J102" s="73"/>
      <c r="K102" s="71"/>
      <c r="L102" s="71"/>
      <c r="M102" s="71"/>
    </row>
    <row r="103" spans="1:13" ht="15">
      <c r="A103" s="71"/>
      <c r="B103" s="71"/>
      <c r="C103" s="71"/>
      <c r="D103" s="71"/>
      <c r="E103" s="71"/>
      <c r="F103" s="71"/>
      <c r="G103" s="71"/>
      <c r="H103" s="71"/>
      <c r="I103" s="73"/>
      <c r="J103" s="73"/>
      <c r="K103" s="71"/>
      <c r="L103" s="71"/>
      <c r="M103" s="71"/>
    </row>
    <row r="104" spans="1:13" ht="15">
      <c r="A104" s="71"/>
      <c r="B104" s="71"/>
      <c r="C104" s="71"/>
      <c r="D104" s="71"/>
      <c r="E104" s="71"/>
      <c r="F104" s="71"/>
      <c r="G104" s="71"/>
      <c r="H104" s="71"/>
      <c r="I104" s="73"/>
      <c r="J104" s="73"/>
      <c r="K104" s="71"/>
      <c r="L104" s="71"/>
      <c r="M104" s="71"/>
    </row>
    <row r="105" spans="1:13" ht="15">
      <c r="A105" s="71"/>
      <c r="B105" s="71"/>
      <c r="C105" s="71"/>
      <c r="D105" s="71"/>
      <c r="E105" s="71"/>
      <c r="F105" s="71"/>
      <c r="G105" s="71"/>
      <c r="H105" s="71"/>
      <c r="I105" s="73"/>
      <c r="J105" s="73"/>
      <c r="K105" s="71"/>
      <c r="L105" s="71"/>
      <c r="M105" s="71"/>
    </row>
    <row r="106" spans="1:13" ht="15">
      <c r="A106" s="71"/>
      <c r="B106" s="71"/>
      <c r="C106" s="71"/>
      <c r="D106" s="71"/>
      <c r="E106" s="71"/>
      <c r="F106" s="71"/>
      <c r="G106" s="71"/>
      <c r="H106" s="71"/>
      <c r="I106" s="73"/>
      <c r="J106" s="73"/>
      <c r="K106" s="71"/>
      <c r="L106" s="71"/>
      <c r="M106" s="71"/>
    </row>
    <row r="107" spans="1:13" ht="15">
      <c r="A107" s="71"/>
      <c r="B107" s="71"/>
      <c r="C107" s="71"/>
      <c r="D107" s="71"/>
      <c r="E107" s="71"/>
      <c r="F107" s="71"/>
      <c r="G107" s="71"/>
      <c r="H107" s="71"/>
      <c r="I107" s="73"/>
      <c r="J107" s="73"/>
      <c r="K107" s="71"/>
      <c r="L107" s="71"/>
      <c r="M107" s="71"/>
    </row>
    <row r="108" spans="1:13" ht="15">
      <c r="A108" s="71"/>
      <c r="B108" s="71"/>
      <c r="C108" s="71"/>
      <c r="D108" s="71"/>
      <c r="E108" s="71"/>
      <c r="F108" s="71"/>
      <c r="G108" s="71"/>
      <c r="H108" s="71"/>
      <c r="I108" s="73"/>
      <c r="J108" s="73"/>
      <c r="K108" s="71"/>
      <c r="L108" s="71"/>
      <c r="M108" s="71"/>
    </row>
    <row r="109" spans="1:13" ht="15">
      <c r="A109" s="71"/>
      <c r="B109" s="71"/>
      <c r="C109" s="71"/>
      <c r="D109" s="71"/>
      <c r="E109" s="71"/>
      <c r="F109" s="71"/>
      <c r="G109" s="71"/>
      <c r="H109" s="71"/>
      <c r="I109" s="73"/>
      <c r="J109" s="73"/>
      <c r="K109" s="71"/>
      <c r="L109" s="71"/>
      <c r="M109" s="71"/>
    </row>
    <row r="110" spans="1:13" ht="15">
      <c r="A110" s="71"/>
      <c r="B110" s="71"/>
      <c r="C110" s="71"/>
      <c r="D110" s="71"/>
      <c r="E110" s="71"/>
      <c r="F110" s="71"/>
      <c r="G110" s="71"/>
      <c r="H110" s="71"/>
      <c r="I110" s="73"/>
      <c r="J110" s="73"/>
      <c r="K110" s="71"/>
      <c r="L110" s="71"/>
      <c r="M110" s="71"/>
    </row>
    <row r="111" spans="1:13" ht="15">
      <c r="A111" s="71"/>
      <c r="B111" s="71"/>
      <c r="C111" s="71"/>
      <c r="D111" s="71"/>
      <c r="E111" s="71"/>
      <c r="F111" s="71"/>
      <c r="G111" s="71"/>
      <c r="H111" s="71"/>
      <c r="I111" s="73"/>
      <c r="J111" s="73"/>
      <c r="K111" s="71"/>
      <c r="L111" s="71"/>
      <c r="M111" s="71"/>
    </row>
    <row r="112" spans="1:13" ht="15">
      <c r="A112" s="71"/>
      <c r="B112" s="71"/>
      <c r="C112" s="71"/>
      <c r="D112" s="71"/>
      <c r="E112" s="71"/>
      <c r="F112" s="71"/>
      <c r="G112" s="71"/>
      <c r="H112" s="71"/>
      <c r="I112" s="73"/>
      <c r="J112" s="73"/>
      <c r="K112" s="71"/>
      <c r="L112" s="71"/>
      <c r="M112" s="71"/>
    </row>
    <row r="113" spans="1:13" ht="15">
      <c r="A113" s="71"/>
      <c r="B113" s="71"/>
      <c r="C113" s="71"/>
      <c r="D113" s="71"/>
      <c r="E113" s="71"/>
      <c r="F113" s="71"/>
      <c r="G113" s="71"/>
      <c r="H113" s="71"/>
      <c r="I113" s="73"/>
      <c r="J113" s="73"/>
      <c r="K113" s="71"/>
      <c r="L113" s="71"/>
      <c r="M113" s="71"/>
    </row>
    <row r="114" spans="1:13" ht="15">
      <c r="A114" s="71"/>
      <c r="B114" s="71"/>
      <c r="C114" s="71"/>
      <c r="D114" s="71"/>
      <c r="E114" s="71"/>
      <c r="F114" s="71"/>
      <c r="G114" s="71"/>
      <c r="H114" s="71"/>
      <c r="I114" s="73"/>
      <c r="J114" s="73"/>
      <c r="K114" s="71"/>
      <c r="L114" s="71"/>
      <c r="M114" s="71"/>
    </row>
    <row r="115" spans="1:13" ht="15">
      <c r="A115" s="71"/>
      <c r="B115" s="71"/>
      <c r="C115" s="71"/>
      <c r="D115" s="71"/>
      <c r="E115" s="71"/>
      <c r="F115" s="71"/>
      <c r="G115" s="71"/>
      <c r="H115" s="71"/>
      <c r="I115" s="73"/>
      <c r="J115" s="73"/>
      <c r="K115" s="71"/>
      <c r="L115" s="71"/>
      <c r="M115" s="71"/>
    </row>
    <row r="116" spans="1:13" ht="15">
      <c r="A116" s="71"/>
      <c r="B116" s="71"/>
      <c r="C116" s="71"/>
      <c r="D116" s="71"/>
      <c r="E116" s="71"/>
      <c r="F116" s="71"/>
      <c r="G116" s="71"/>
      <c r="H116" s="71"/>
      <c r="I116" s="73"/>
      <c r="J116" s="73"/>
      <c r="K116" s="71"/>
      <c r="L116" s="71"/>
      <c r="M116" s="71"/>
    </row>
    <row r="117" spans="1:13" ht="15">
      <c r="A117" s="71"/>
      <c r="B117" s="71"/>
      <c r="C117" s="71"/>
      <c r="D117" s="71"/>
      <c r="E117" s="71"/>
      <c r="F117" s="71"/>
      <c r="G117" s="71"/>
      <c r="H117" s="71"/>
      <c r="I117" s="73"/>
      <c r="J117" s="73"/>
      <c r="K117" s="71"/>
      <c r="L117" s="71"/>
      <c r="M117" s="71"/>
    </row>
    <row r="118" spans="1:13" ht="15">
      <c r="A118" s="71"/>
      <c r="B118" s="71"/>
      <c r="C118" s="71"/>
      <c r="D118" s="71"/>
      <c r="E118" s="71"/>
      <c r="F118" s="71"/>
      <c r="G118" s="71"/>
      <c r="H118" s="71"/>
      <c r="I118" s="73"/>
      <c r="J118" s="73"/>
      <c r="K118" s="71"/>
      <c r="L118" s="71"/>
      <c r="M118" s="71"/>
    </row>
    <row r="119" spans="1:13" ht="15">
      <c r="A119" s="71"/>
      <c r="B119" s="71"/>
      <c r="C119" s="71"/>
      <c r="D119" s="71"/>
      <c r="E119" s="71"/>
      <c r="F119" s="71"/>
      <c r="G119" s="71"/>
      <c r="H119" s="71"/>
      <c r="I119" s="73"/>
      <c r="J119" s="73"/>
      <c r="K119" s="71"/>
      <c r="L119" s="71"/>
      <c r="M119" s="71"/>
    </row>
    <row r="120" spans="1:13" ht="15">
      <c r="A120" s="71"/>
      <c r="B120" s="71"/>
      <c r="C120" s="71"/>
      <c r="D120" s="71"/>
      <c r="E120" s="71"/>
      <c r="F120" s="71"/>
      <c r="G120" s="71"/>
      <c r="H120" s="71"/>
      <c r="I120" s="73"/>
      <c r="J120" s="73"/>
      <c r="K120" s="71"/>
      <c r="L120" s="71"/>
      <c r="M120" s="71"/>
    </row>
    <row r="121" spans="1:13" ht="15">
      <c r="A121" s="71"/>
      <c r="B121" s="71"/>
      <c r="C121" s="71"/>
      <c r="D121" s="71"/>
      <c r="E121" s="71"/>
      <c r="F121" s="71"/>
      <c r="G121" s="71"/>
      <c r="H121" s="71"/>
      <c r="I121" s="73"/>
      <c r="J121" s="73"/>
      <c r="K121" s="71"/>
      <c r="L121" s="71"/>
      <c r="M121" s="71"/>
    </row>
    <row r="122" spans="1:13" ht="15">
      <c r="A122" s="71"/>
      <c r="B122" s="71"/>
      <c r="C122" s="71"/>
      <c r="D122" s="71"/>
      <c r="E122" s="71"/>
      <c r="F122" s="71"/>
      <c r="G122" s="71"/>
      <c r="H122" s="71"/>
      <c r="I122" s="73"/>
      <c r="J122" s="73"/>
      <c r="K122" s="71"/>
      <c r="L122" s="71"/>
      <c r="M122" s="71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7">
      <selection activeCell="A11" sqref="A1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8.28125" style="0" customWidth="1"/>
    <col min="4" max="4" width="12.57421875" style="0" customWidth="1"/>
    <col min="5" max="5" width="16.8515625" style="0" customWidth="1"/>
    <col min="7" max="8" width="0" style="0" hidden="1" customWidth="1"/>
  </cols>
  <sheetData>
    <row r="1" spans="1:5" ht="27" customHeight="1">
      <c r="A1" s="194"/>
      <c r="B1" s="194"/>
      <c r="C1" s="71"/>
      <c r="D1" s="238" t="s">
        <v>167</v>
      </c>
      <c r="E1" s="238"/>
    </row>
    <row r="2" spans="1:5" ht="15.75">
      <c r="A2" s="194"/>
      <c r="B2" s="194"/>
      <c r="C2" s="251" t="s">
        <v>1</v>
      </c>
      <c r="D2" s="251"/>
      <c r="E2" s="195"/>
    </row>
    <row r="3" spans="1:5" ht="47.25" customHeight="1">
      <c r="A3" s="194"/>
      <c r="B3" s="194"/>
      <c r="C3" s="252" t="s">
        <v>2</v>
      </c>
      <c r="D3" s="252"/>
      <c r="E3" s="252"/>
    </row>
    <row r="4" spans="1:5" ht="16.5" customHeight="1">
      <c r="A4" s="194"/>
      <c r="B4" s="194"/>
      <c r="C4" s="74"/>
      <c r="D4" s="75" t="s">
        <v>3</v>
      </c>
      <c r="E4" s="194"/>
    </row>
    <row r="5" spans="1:5" ht="19.5" customHeight="1">
      <c r="A5" s="194"/>
      <c r="B5" s="194"/>
      <c r="C5" s="77" t="s">
        <v>205</v>
      </c>
      <c r="D5" s="75"/>
      <c r="E5" s="194"/>
    </row>
    <row r="6" spans="1:5" ht="12.75">
      <c r="A6" s="194"/>
      <c r="B6" s="194"/>
      <c r="C6" s="5" t="s">
        <v>4</v>
      </c>
      <c r="D6" s="79"/>
      <c r="E6" s="194"/>
    </row>
    <row r="7" spans="1:5" ht="18" customHeight="1">
      <c r="A7" s="194"/>
      <c r="B7" s="194"/>
      <c r="C7" s="6" t="s">
        <v>5</v>
      </c>
      <c r="D7" s="81"/>
      <c r="E7" s="194"/>
    </row>
    <row r="8" spans="1:5" ht="27" customHeight="1">
      <c r="A8" s="278" t="s">
        <v>109</v>
      </c>
      <c r="B8" s="278"/>
      <c r="C8" s="278"/>
      <c r="D8" s="278"/>
      <c r="E8" s="278"/>
    </row>
    <row r="9" spans="1:8" ht="30" customHeight="1">
      <c r="A9" s="242" t="s">
        <v>168</v>
      </c>
      <c r="B9" s="242"/>
      <c r="C9" s="242"/>
      <c r="D9" s="242"/>
      <c r="E9" s="242"/>
      <c r="G9" s="86">
        <v>275.6</v>
      </c>
      <c r="H9" s="87">
        <v>404.4</v>
      </c>
    </row>
    <row r="10" spans="1:5" ht="16.5">
      <c r="A10" s="196"/>
      <c r="B10" s="196"/>
      <c r="C10" s="196" t="s">
        <v>195</v>
      </c>
      <c r="D10" s="196"/>
      <c r="E10" s="196"/>
    </row>
    <row r="11" spans="1:5" ht="75" customHeight="1">
      <c r="A11" s="197"/>
      <c r="B11" s="243" t="s">
        <v>111</v>
      </c>
      <c r="C11" s="244"/>
      <c r="D11" s="198" t="s">
        <v>169</v>
      </c>
      <c r="E11" s="198" t="s">
        <v>170</v>
      </c>
    </row>
    <row r="12" spans="1:5" ht="15.75" customHeight="1">
      <c r="A12" s="272" t="s">
        <v>171</v>
      </c>
      <c r="B12" s="273"/>
      <c r="C12" s="273"/>
      <c r="D12" s="273"/>
      <c r="E12" s="274"/>
    </row>
    <row r="13" spans="1:5" ht="33.75" customHeight="1">
      <c r="A13" s="112" t="s">
        <v>172</v>
      </c>
      <c r="B13" s="199">
        <v>1</v>
      </c>
      <c r="C13" s="200" t="s">
        <v>118</v>
      </c>
      <c r="D13" s="201">
        <v>4100.404548833838</v>
      </c>
      <c r="E13" s="202">
        <f>D13/12/$H$9</f>
        <v>0.8449564269769696</v>
      </c>
    </row>
    <row r="14" spans="1:5" ht="47.25">
      <c r="A14" s="99" t="s">
        <v>173</v>
      </c>
      <c r="B14" s="203">
        <v>12</v>
      </c>
      <c r="C14" s="204" t="s">
        <v>132</v>
      </c>
      <c r="D14" s="205">
        <v>0</v>
      </c>
      <c r="E14" s="206">
        <f>D14/12/$H$9</f>
        <v>0</v>
      </c>
    </row>
    <row r="15" spans="1:5" ht="31.5">
      <c r="A15" s="99" t="s">
        <v>174</v>
      </c>
      <c r="B15" s="203">
        <v>2</v>
      </c>
      <c r="C15" s="204" t="s">
        <v>132</v>
      </c>
      <c r="D15" s="205">
        <v>0</v>
      </c>
      <c r="E15" s="206">
        <f>D15/12/$H$9</f>
        <v>0</v>
      </c>
    </row>
    <row r="16" spans="1:5" ht="31.5">
      <c r="A16" s="99" t="s">
        <v>175</v>
      </c>
      <c r="B16" s="203">
        <v>1</v>
      </c>
      <c r="C16" s="204" t="s">
        <v>132</v>
      </c>
      <c r="D16" s="207">
        <v>0</v>
      </c>
      <c r="E16" s="208">
        <f>D16/12/$H$9</f>
        <v>0</v>
      </c>
    </row>
    <row r="17" spans="1:5" ht="32.25" customHeight="1">
      <c r="A17" s="275" t="s">
        <v>120</v>
      </c>
      <c r="B17" s="276"/>
      <c r="C17" s="276"/>
      <c r="D17" s="276"/>
      <c r="E17" s="277"/>
    </row>
    <row r="18" spans="1:5" ht="15.75">
      <c r="A18" s="112" t="s">
        <v>176</v>
      </c>
      <c r="B18" s="199">
        <v>4</v>
      </c>
      <c r="C18" s="200" t="s">
        <v>132</v>
      </c>
      <c r="D18" s="209">
        <v>0</v>
      </c>
      <c r="E18" s="206">
        <f>D18/12/$H$9</f>
        <v>0</v>
      </c>
    </row>
    <row r="19" spans="1:5" ht="15.75">
      <c r="A19" s="99" t="s">
        <v>177</v>
      </c>
      <c r="B19" s="210"/>
      <c r="C19" s="204" t="s">
        <v>118</v>
      </c>
      <c r="D19" s="205">
        <v>0</v>
      </c>
      <c r="E19" s="206">
        <f>D19/12/$H$9</f>
        <v>0</v>
      </c>
    </row>
    <row r="20" spans="1:5" ht="31.5">
      <c r="A20" s="124" t="s">
        <v>178</v>
      </c>
      <c r="B20" s="211">
        <v>1</v>
      </c>
      <c r="C20" s="212" t="s">
        <v>179</v>
      </c>
      <c r="D20" s="213">
        <v>1563.0601955383688</v>
      </c>
      <c r="E20" s="206">
        <f>D20/12/$H$9</f>
        <v>0.32209450122369954</v>
      </c>
    </row>
    <row r="21" spans="1:5" ht="15.75" customHeight="1">
      <c r="A21" s="260" t="s">
        <v>180</v>
      </c>
      <c r="B21" s="261"/>
      <c r="C21" s="261"/>
      <c r="D21" s="262"/>
      <c r="E21" s="263"/>
    </row>
    <row r="22" spans="1:5" ht="82.5" customHeight="1">
      <c r="A22" s="214" t="s">
        <v>181</v>
      </c>
      <c r="B22" s="264" t="s">
        <v>182</v>
      </c>
      <c r="C22" s="265"/>
      <c r="D22" s="215">
        <v>0</v>
      </c>
      <c r="E22" s="206">
        <f>D22/12/$H$9</f>
        <v>0</v>
      </c>
    </row>
    <row r="23" spans="1:9" ht="15.75" customHeight="1">
      <c r="A23" s="216" t="s">
        <v>183</v>
      </c>
      <c r="B23" s="266" t="s">
        <v>179</v>
      </c>
      <c r="C23" s="267"/>
      <c r="D23" s="217">
        <v>2374.8081686224373</v>
      </c>
      <c r="E23" s="218">
        <f>D23/12/$H$9</f>
        <v>0.48936864668283003</v>
      </c>
      <c r="F23" s="219"/>
      <c r="G23" s="219"/>
      <c r="H23" s="219"/>
      <c r="I23" s="219"/>
    </row>
    <row r="24" spans="1:5" ht="15.75">
      <c r="A24" s="268" t="s">
        <v>184</v>
      </c>
      <c r="B24" s="269"/>
      <c r="C24" s="269"/>
      <c r="D24" s="270"/>
      <c r="E24" s="271"/>
    </row>
    <row r="25" spans="1:5" ht="15.75">
      <c r="A25" s="220" t="s">
        <v>185</v>
      </c>
      <c r="B25" s="253"/>
      <c r="C25" s="254"/>
      <c r="D25" s="205"/>
      <c r="E25" s="221">
        <f>D25/12/$H$9</f>
        <v>0</v>
      </c>
    </row>
    <row r="26" spans="1:5" ht="31.5">
      <c r="A26" s="222" t="s">
        <v>186</v>
      </c>
      <c r="B26" s="255"/>
      <c r="C26" s="256"/>
      <c r="D26" s="205"/>
      <c r="E26" s="221">
        <f>D26/12/$H$9</f>
        <v>0</v>
      </c>
    </row>
    <row r="27" spans="1:5" ht="14.25">
      <c r="A27" s="257" t="s">
        <v>187</v>
      </c>
      <c r="B27" s="258"/>
      <c r="C27" s="258"/>
      <c r="D27" s="258"/>
      <c r="E27" s="259"/>
    </row>
    <row r="28" spans="1:5" ht="15.75">
      <c r="A28" s="223" t="s">
        <v>188</v>
      </c>
      <c r="B28" s="224"/>
      <c r="C28" s="224"/>
      <c r="D28" s="225">
        <f>D13+D14+D15+D16+D18+D19+D20+D22+D23+D25+D26</f>
        <v>8038.272912994644</v>
      </c>
      <c r="E28" s="226">
        <f>E13+E14+E15+E16+E18+E19+E20+E22+E23+E25+E26</f>
        <v>1.6564195748834991</v>
      </c>
    </row>
    <row r="30" ht="12.75">
      <c r="D30" s="227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2012-07-30T01:20:54Z</cp:lastPrinted>
  <dcterms:created xsi:type="dcterms:W3CDTF">1996-10-08T23:32:33Z</dcterms:created>
  <dcterms:modified xsi:type="dcterms:W3CDTF">2012-07-30T01:20:59Z</dcterms:modified>
  <cp:category/>
  <cp:version/>
  <cp:contentType/>
  <cp:contentStatus/>
</cp:coreProperties>
</file>