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<sst xmlns="http://schemas.openxmlformats.org/spreadsheetml/2006/main" count="286" uniqueCount="202">
  <si>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</si>
  <si>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</si>
  <si>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</si>
  <si>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</si>
  <si>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</si>
  <si>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</si>
  <si>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</si>
  <si>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</si>
  <si>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</si>
  <si>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</si>
  <si>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</si>
  <si>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</si>
  <si>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</si>
  <si>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</si>
  <si>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</si>
  <si>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</si>
  <si>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</si>
  <si>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</si>
  <si>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</si>
  <si>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</si>
  <si>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</si>
  <si>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</si>
  <si>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</si>
  <si>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</si>
  <si>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</si>
  <si>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</si>
  <si>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</si>
  <si>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</si>
  <si>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</si>
  <si>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</si>
  <si>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</si>
  <si>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</si>
  <si>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</si>
  <si>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</si>
  <si>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</si>
  <si>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</si>
  <si>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</si>
  <si>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</si>
  <si>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</si>
  <si>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</si>
  <si>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</si>
  <si>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</si>
  <si>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</si>
  <si>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</si>
  <si>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</si>
  <si>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</si>
  <si>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</si>
  <si>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</si>
  <si>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</si>
  <si>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</si>
  <si>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</si>
  <si>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</si>
  <si>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</si>
  <si>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</si>
  <si>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</si>
  <si>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</si>
  <si>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</si>
  <si>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</si>
  <si>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</si>
  <si>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</si>
  <si>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</si>
  <si>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</si>
  <si>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</si>
  <si>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</si>
  <si>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</si>
  <si>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</si>
  <si>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</si>
  <si>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</si>
  <si>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</si>
  <si>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</si>
  <si>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</si>
  <si>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</si>
  <si>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</si>
  <si>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</si>
  <si>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</si>
  <si>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</si>
  <si>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</si>
  <si>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</si>
  <si>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</si>
  <si>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</si>
  <si>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</si>
  <si>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</si>
  <si>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</si>
  <si>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</si>
  <si>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</si>
  <si>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</si>
  <si>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</si>
  <si>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</si>
  <si>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</si>
  <si>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</si>
  <si>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</si>
  <si>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</si>
  <si>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</si>
  <si>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</si>
  <si>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</si>
  <si>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</si>
  <si>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</si>
  <si>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</si>
  <si>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</si>
  <si>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</si>
  <si>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</si>
  <si>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</si>
  <si>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</si>
  <si>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</si>
  <si>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</si>
  <si>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</si>
  <si>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</si>
  <si>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</si>
  <si>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</si>
  <si>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</si>
  <si>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</si>
  <si>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</si>
  <si>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</si>
  <si>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</si>
  <si>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</si>
  <si>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</si>
  <si>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</si>
  <si>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</si>
  <si>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</si>
  <si>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</si>
  <si>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</si>
  <si>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</si>
  <si>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</si>
  <si>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</si>
  <si>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</si>
  <si>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</si>
  <si>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</si>
  <si>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</si>
  <si>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</si>
  <si>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</si>
  <si>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</si>
  <si>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</si>
  <si>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</si>
  <si>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</si>
  <si>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</si>
  <si>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</si>
  <si>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</si>
  <si>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</si>
  <si>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</si>
  <si>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</si>
  <si>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</si>
  <si>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</si>
  <si>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</si>
  <si>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</si>
  <si>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</si>
  <si>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</si>
  <si>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</si>
  <si>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</si>
  <si>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</si>
  <si>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</si>
  <si>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</si>
  <si>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</si>
  <si>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</si>
  <si>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</si>
  <si>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</si>
  <si>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</si>
  <si>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</si>
  <si>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</si>
  <si>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</si>
  <si>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</si>
  <si>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</si>
  <si>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</si>
  <si>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</si>
  <si>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</si>
  <si>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</si>
  <si>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</si>
  <si>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</si>
  <si>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</si>
  <si>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</si>
  <si>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</si>
  <si>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</si>
  <si>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деревянные отепленные</t>
  </si>
  <si>
    <t xml:space="preserve"> </t>
  </si>
  <si>
    <t>деревянные</t>
  </si>
  <si>
    <t>дощатые, окрашенные</t>
  </si>
  <si>
    <t>простые  филенчатые</t>
  </si>
  <si>
    <t>штукатурка, побелка, покраска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</si>
  <si>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</si>
  <si>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</si>
  <si>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</si>
  <si>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</si>
  <si>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</si>
  <si>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</si>
  <si>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</si>
  <si>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</si>
  <si>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ул. Профсоюзная, 9 лит.Б</t>
  </si>
  <si>
    <t>жилой дом</t>
  </si>
  <si>
    <t>н/у</t>
  </si>
  <si>
    <t>кирпичный ленточный</t>
  </si>
  <si>
    <t>трещины</t>
  </si>
  <si>
    <t>кирпичные</t>
  </si>
  <si>
    <t>шифер</t>
  </si>
  <si>
    <t xml:space="preserve"> сколы, трещины</t>
  </si>
  <si>
    <t>незначит.  трещины</t>
  </si>
  <si>
    <t xml:space="preserve">2-е створные  </t>
  </si>
  <si>
    <t>удовлетв.</t>
  </si>
  <si>
    <t>штукатурка, побелка</t>
  </si>
  <si>
    <t>центральное</t>
  </si>
  <si>
    <t>"_____" ________________ 2012г.</t>
  </si>
  <si>
    <t>16. Утепление и прочистка дымовентиляционных каналов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</si>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</sst>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/>
    </xf>
    <xf numFmtId="0" fontId="8" fillId="37" borderId="15" xfId="0" applyFont="1" applyFill="1" applyBorder="1" applyAlignment="1">
      <alignment/>
    </xf>
    <xf numFmtId="181" fontId="18" fillId="36" borderId="14" xfId="42" applyNumberFormat="1" applyFont="1" applyFill="1" applyBorder="1" applyAlignment="1">
      <alignment/>
    </xf>
    <xf numFmtId="0" fontId="8" fillId="36" borderId="14" xfId="0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2" fontId="3" fillId="41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7.00390625" style="0" customWidth="1"/>
    <col min="2" max="2" width="25.140625" style="0" customWidth="1"/>
    <col min="3" max="3" width="15.28125" style="0" customWidth="1"/>
  </cols>
  <sheetData>
    <row r="1" spans="1:3" ht="26.25" customHeight="1">
      <c r="A1" s="1"/>
      <c r="B1" s="235" t="s">
        <v>0</v>
      </c>
      <c r="C1" s="235"/>
    </row>
    <row r="2" spans="1:3" ht="15.75">
      <c r="A2" s="1"/>
      <c r="B2" s="231" t="s">
        <v>1</v>
      </c>
      <c r="C2" s="231"/>
    </row>
    <row r="3" spans="1:3" ht="49.5" customHeight="1">
      <c r="A3" s="1"/>
      <c r="B3" s="233" t="s">
        <v>2</v>
      </c>
      <c r="C3" s="233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97</v>
      </c>
      <c r="C6" s="7"/>
    </row>
    <row r="7" spans="1:3" ht="15.75">
      <c r="A7" s="231" t="s">
        <v>5</v>
      </c>
      <c r="B7" s="231"/>
      <c r="C7" s="231"/>
    </row>
    <row r="8" spans="1:3" ht="32.25" customHeight="1">
      <c r="A8" s="234" t="s">
        <v>6</v>
      </c>
      <c r="B8" s="234"/>
      <c r="C8" s="234"/>
    </row>
    <row r="9" spans="1:3" ht="15.75">
      <c r="A9" s="231" t="s">
        <v>7</v>
      </c>
      <c r="B9" s="231"/>
      <c r="C9" s="231"/>
    </row>
    <row r="10" spans="1:3" ht="15.75">
      <c r="A10" s="8" t="s">
        <v>8</v>
      </c>
      <c r="B10" s="9" t="s">
        <v>185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10" t="s">
        <v>186</v>
      </c>
      <c r="C12" s="8"/>
    </row>
    <row r="13" spans="1:3" ht="15.75">
      <c r="A13" s="8" t="s">
        <v>11</v>
      </c>
      <c r="B13" s="9">
        <v>1952</v>
      </c>
      <c r="C13" s="3"/>
    </row>
    <row r="14" spans="1:3" ht="15.75" customHeight="1">
      <c r="A14" s="232" t="s">
        <v>12</v>
      </c>
      <c r="B14" s="232"/>
      <c r="C14" s="12">
        <v>0.37</v>
      </c>
    </row>
    <row r="15" spans="1:3" ht="15.75">
      <c r="A15" s="8" t="s">
        <v>13</v>
      </c>
      <c r="B15" s="12"/>
      <c r="C15" s="185"/>
    </row>
    <row r="16" spans="1:3" ht="15.75">
      <c r="A16" s="8" t="s">
        <v>14</v>
      </c>
      <c r="B16" s="9" t="s">
        <v>187</v>
      </c>
      <c r="C16" s="8"/>
    </row>
    <row r="17" spans="1:3" ht="47.25">
      <c r="A17" s="2" t="s">
        <v>15</v>
      </c>
      <c r="B17" s="9" t="s">
        <v>16</v>
      </c>
      <c r="C17" s="3"/>
    </row>
    <row r="18" spans="1:3" ht="15.75">
      <c r="A18" s="8" t="s">
        <v>17</v>
      </c>
      <c r="B18" s="13">
        <v>2</v>
      </c>
      <c r="C18" s="3"/>
    </row>
    <row r="19" spans="1:3" ht="15.75">
      <c r="A19" s="8" t="s">
        <v>18</v>
      </c>
      <c r="B19" s="9" t="s">
        <v>16</v>
      </c>
      <c r="C19" s="3"/>
    </row>
    <row r="20" spans="1:3" ht="15.75">
      <c r="A20" s="8" t="s">
        <v>19</v>
      </c>
      <c r="B20" s="9" t="s">
        <v>16</v>
      </c>
      <c r="C20" s="3"/>
    </row>
    <row r="21" spans="1:3" ht="15.75">
      <c r="A21" s="8" t="s">
        <v>20</v>
      </c>
      <c r="B21" s="9" t="s">
        <v>16</v>
      </c>
      <c r="C21" s="3"/>
    </row>
    <row r="22" spans="1:3" ht="15.75">
      <c r="A22" s="8" t="s">
        <v>21</v>
      </c>
      <c r="B22" s="9" t="s">
        <v>16</v>
      </c>
      <c r="C22" s="3"/>
    </row>
    <row r="23" spans="1:3" ht="15.75">
      <c r="A23" s="8" t="s">
        <v>22</v>
      </c>
      <c r="B23" s="9">
        <v>12</v>
      </c>
      <c r="C23" s="3"/>
    </row>
    <row r="24" spans="1:3" ht="31.5" customHeight="1">
      <c r="A24" s="233" t="s">
        <v>23</v>
      </c>
      <c r="B24" s="233"/>
      <c r="C24" s="14" t="s">
        <v>16</v>
      </c>
    </row>
    <row r="25" spans="1:3" ht="30.75" customHeight="1">
      <c r="A25" s="233" t="s">
        <v>24</v>
      </c>
      <c r="B25" s="233"/>
      <c r="C25" s="15" t="s">
        <v>16</v>
      </c>
    </row>
    <row r="26" spans="1:3" ht="46.5" customHeight="1">
      <c r="A26" s="233" t="s">
        <v>25</v>
      </c>
      <c r="B26" s="233"/>
      <c r="C26" s="14" t="s">
        <v>16</v>
      </c>
    </row>
    <row r="27" spans="1:3" ht="15.75">
      <c r="A27" s="8" t="s">
        <v>26</v>
      </c>
      <c r="B27" s="10">
        <v>3014</v>
      </c>
      <c r="C27" s="16" t="s">
        <v>27</v>
      </c>
    </row>
    <row r="28" spans="1:3" ht="15.75">
      <c r="A28" s="8" t="s">
        <v>28</v>
      </c>
      <c r="B28" s="8"/>
      <c r="C28" s="8"/>
    </row>
    <row r="29" spans="1:3" ht="15.75">
      <c r="A29" s="17" t="s">
        <v>29</v>
      </c>
      <c r="B29" s="8"/>
      <c r="C29" s="8"/>
    </row>
    <row r="30" spans="1:3" ht="15.75">
      <c r="A30" s="17" t="s">
        <v>30</v>
      </c>
      <c r="B30" s="18">
        <v>752.3</v>
      </c>
      <c r="C30" s="10" t="s">
        <v>31</v>
      </c>
    </row>
    <row r="31" spans="1:3" ht="15.75">
      <c r="A31" s="17" t="s">
        <v>32</v>
      </c>
      <c r="B31" s="16">
        <v>668.3</v>
      </c>
      <c r="C31" s="16" t="s">
        <v>31</v>
      </c>
    </row>
    <row r="32" spans="1:3" ht="15.75">
      <c r="A32" s="19" t="s">
        <v>33</v>
      </c>
      <c r="B32" s="16">
        <v>437.5</v>
      </c>
      <c r="C32" s="16" t="s">
        <v>31</v>
      </c>
    </row>
    <row r="33" spans="1:3" ht="47.25">
      <c r="A33" s="20" t="s">
        <v>34</v>
      </c>
      <c r="B33" s="21">
        <v>0</v>
      </c>
      <c r="C33" s="16" t="s">
        <v>31</v>
      </c>
    </row>
    <row r="34" spans="1:3" ht="63">
      <c r="A34" s="20" t="s">
        <v>35</v>
      </c>
      <c r="B34" s="21">
        <v>0</v>
      </c>
      <c r="C34" s="16" t="s">
        <v>31</v>
      </c>
    </row>
    <row r="35" spans="1:3" ht="15.75">
      <c r="A35" s="8" t="s">
        <v>36</v>
      </c>
      <c r="B35" s="16">
        <v>2</v>
      </c>
      <c r="C35" s="16" t="s">
        <v>37</v>
      </c>
    </row>
    <row r="36" spans="1:3" ht="31.5">
      <c r="A36" s="2" t="s">
        <v>38</v>
      </c>
      <c r="B36" s="16">
        <v>84</v>
      </c>
      <c r="C36" s="16" t="s">
        <v>31</v>
      </c>
    </row>
    <row r="37" spans="1:3" ht="15.75">
      <c r="A37" s="8" t="s">
        <v>39</v>
      </c>
      <c r="B37" s="21">
        <v>0</v>
      </c>
      <c r="C37" s="16" t="s">
        <v>31</v>
      </c>
    </row>
    <row r="38" spans="1:3" ht="47.25">
      <c r="A38" s="22" t="s">
        <v>40</v>
      </c>
      <c r="B38" s="23">
        <v>0</v>
      </c>
      <c r="C38" s="8" t="s">
        <v>31</v>
      </c>
    </row>
    <row r="39" spans="1:3" ht="47.25">
      <c r="A39" s="24" t="s">
        <v>41</v>
      </c>
      <c r="B39" s="25">
        <v>1500</v>
      </c>
      <c r="C39" s="227"/>
    </row>
    <row r="40" spans="1:3" ht="15.75">
      <c r="A40" s="26" t="s">
        <v>42</v>
      </c>
      <c r="B40" s="23">
        <v>65</v>
      </c>
      <c r="C40" s="123" t="s">
        <v>31</v>
      </c>
    </row>
    <row r="41" spans="1:3" ht="15.75">
      <c r="A41" s="27" t="s">
        <v>43</v>
      </c>
      <c r="B41" s="23">
        <v>0</v>
      </c>
      <c r="C41" s="123" t="s">
        <v>31</v>
      </c>
    </row>
    <row r="42" spans="1:3" ht="15.75">
      <c r="A42" s="26" t="s">
        <v>44</v>
      </c>
      <c r="B42" s="23">
        <v>62.5</v>
      </c>
      <c r="C42" s="123" t="s">
        <v>31</v>
      </c>
    </row>
    <row r="43" spans="1:3" ht="15.75">
      <c r="A43" s="17" t="s">
        <v>45</v>
      </c>
      <c r="B43" s="18">
        <v>201</v>
      </c>
      <c r="C43" s="125" t="s">
        <v>31</v>
      </c>
    </row>
    <row r="44" spans="1:3" ht="15.75">
      <c r="A44" s="1" t="s">
        <v>46</v>
      </c>
      <c r="B44" s="28"/>
      <c r="C44" s="28"/>
    </row>
    <row r="45" spans="1:3" ht="15.75">
      <c r="A45" s="1" t="s">
        <v>47</v>
      </c>
      <c r="B45" s="184">
        <v>48</v>
      </c>
      <c r="C45" s="28" t="s">
        <v>48</v>
      </c>
    </row>
    <row r="46" spans="1:3" ht="15.75">
      <c r="A46" s="1" t="s">
        <v>49</v>
      </c>
      <c r="B46" s="184">
        <v>632.1</v>
      </c>
      <c r="C46" s="10" t="s">
        <v>31</v>
      </c>
    </row>
    <row r="47" spans="1:3" ht="15.75">
      <c r="A47" s="29" t="s">
        <v>50</v>
      </c>
      <c r="B47" s="30"/>
      <c r="C47" s="8"/>
    </row>
    <row r="48" spans="1:3" ht="15.75">
      <c r="A48" s="31" t="s">
        <v>51</v>
      </c>
      <c r="B48" s="228"/>
      <c r="C48" s="8"/>
    </row>
    <row r="49" spans="1:3" ht="15.75">
      <c r="A49" s="31" t="s">
        <v>52</v>
      </c>
      <c r="B49" s="184">
        <v>632.1</v>
      </c>
      <c r="C49" s="8"/>
    </row>
    <row r="50" spans="1:3" ht="15.75">
      <c r="A50" s="31" t="s">
        <v>53</v>
      </c>
      <c r="B50" s="228"/>
      <c r="C50" s="8"/>
    </row>
    <row r="51" spans="1:3" ht="15.75">
      <c r="A51" s="231" t="s">
        <v>54</v>
      </c>
      <c r="B51" s="231"/>
      <c r="C51" s="231"/>
    </row>
    <row r="52" spans="1:3" ht="15.75">
      <c r="A52" s="1"/>
      <c r="B52" s="3"/>
      <c r="C52" s="3"/>
    </row>
    <row r="53" spans="1:3" ht="110.25">
      <c r="A53" s="32" t="s">
        <v>55</v>
      </c>
      <c r="B53" s="32" t="s">
        <v>56</v>
      </c>
      <c r="C53" s="32" t="s">
        <v>57</v>
      </c>
    </row>
    <row r="54" spans="1:3" ht="19.5" customHeight="1">
      <c r="A54" s="33" t="s">
        <v>58</v>
      </c>
      <c r="B54" s="186" t="s">
        <v>188</v>
      </c>
      <c r="C54" s="194" t="s">
        <v>189</v>
      </c>
    </row>
    <row r="55" spans="1:3" ht="15.75">
      <c r="A55" s="33" t="s">
        <v>59</v>
      </c>
      <c r="B55" s="186" t="s">
        <v>190</v>
      </c>
      <c r="C55" s="194" t="s">
        <v>189</v>
      </c>
    </row>
    <row r="56" spans="1:3" ht="15.75">
      <c r="A56" s="35" t="s">
        <v>60</v>
      </c>
      <c r="B56" s="187" t="s">
        <v>173</v>
      </c>
      <c r="C56" s="194"/>
    </row>
    <row r="57" spans="1:3" ht="15.75">
      <c r="A57" s="36" t="s">
        <v>61</v>
      </c>
      <c r="B57" s="188"/>
      <c r="C57" s="195"/>
    </row>
    <row r="58" spans="1:3" ht="15" customHeight="1">
      <c r="A58" s="37" t="s">
        <v>62</v>
      </c>
      <c r="B58" s="196" t="s">
        <v>171</v>
      </c>
      <c r="C58" s="194" t="s">
        <v>189</v>
      </c>
    </row>
    <row r="59" spans="1:3" ht="15.75">
      <c r="A59" s="37" t="s">
        <v>63</v>
      </c>
      <c r="B59" s="197"/>
      <c r="C59" s="198"/>
    </row>
    <row r="60" spans="1:3" ht="15.75">
      <c r="A60" s="37" t="s">
        <v>64</v>
      </c>
      <c r="B60" s="197"/>
      <c r="C60" s="198"/>
    </row>
    <row r="61" spans="1:3" ht="15.75">
      <c r="A61" s="39" t="s">
        <v>65</v>
      </c>
      <c r="B61" s="199"/>
      <c r="C61" s="200"/>
    </row>
    <row r="62" spans="1:3" ht="15.75">
      <c r="A62" s="40" t="s">
        <v>66</v>
      </c>
      <c r="B62" s="189" t="s">
        <v>191</v>
      </c>
      <c r="C62" s="194" t="s">
        <v>192</v>
      </c>
    </row>
    <row r="63" spans="1:3" ht="31.5">
      <c r="A63" s="41" t="s">
        <v>67</v>
      </c>
      <c r="B63" s="186" t="s">
        <v>174</v>
      </c>
      <c r="C63" s="194" t="s">
        <v>193</v>
      </c>
    </row>
    <row r="64" spans="1:3" ht="15.75">
      <c r="A64" s="36" t="s">
        <v>68</v>
      </c>
      <c r="B64" s="42"/>
      <c r="C64" s="201"/>
    </row>
    <row r="65" spans="1:3" ht="15.75">
      <c r="A65" s="43" t="s">
        <v>69</v>
      </c>
      <c r="B65" s="38" t="s">
        <v>194</v>
      </c>
      <c r="C65" s="194" t="s">
        <v>193</v>
      </c>
    </row>
    <row r="66" spans="1:3" ht="31.5">
      <c r="A66" s="44" t="s">
        <v>70</v>
      </c>
      <c r="B66" s="45" t="s">
        <v>175</v>
      </c>
      <c r="C66" s="202"/>
    </row>
    <row r="67" spans="1:3" ht="15.75">
      <c r="A67" s="46" t="s">
        <v>65</v>
      </c>
      <c r="B67" s="47"/>
      <c r="C67" s="203"/>
    </row>
    <row r="68" spans="1:3" ht="15.75">
      <c r="A68" s="36" t="s">
        <v>71</v>
      </c>
      <c r="B68" s="42"/>
      <c r="C68" s="201"/>
    </row>
    <row r="69" spans="1:3" ht="25.5">
      <c r="A69" s="44" t="s">
        <v>72</v>
      </c>
      <c r="B69" s="193" t="s">
        <v>176</v>
      </c>
      <c r="C69" s="194" t="s">
        <v>195</v>
      </c>
    </row>
    <row r="70" spans="1:3" ht="15.75">
      <c r="A70" s="43" t="s">
        <v>73</v>
      </c>
      <c r="B70" s="193" t="s">
        <v>196</v>
      </c>
      <c r="C70" s="204"/>
    </row>
    <row r="71" spans="1:3" ht="15.75">
      <c r="A71" s="44" t="s">
        <v>65</v>
      </c>
      <c r="B71" s="45"/>
      <c r="C71" s="203"/>
    </row>
    <row r="72" spans="1:3" ht="31.5">
      <c r="A72" s="36" t="s">
        <v>74</v>
      </c>
      <c r="B72" s="42"/>
      <c r="C72" s="201"/>
    </row>
    <row r="73" spans="1:3" ht="15.75">
      <c r="A73" s="44" t="s">
        <v>75</v>
      </c>
      <c r="B73" s="45" t="s">
        <v>16</v>
      </c>
      <c r="C73" s="205"/>
    </row>
    <row r="74" spans="1:3" ht="15.75">
      <c r="A74" s="44" t="s">
        <v>76</v>
      </c>
      <c r="B74" s="45" t="s">
        <v>16</v>
      </c>
      <c r="C74" s="205"/>
    </row>
    <row r="75" spans="1:3" ht="15.75">
      <c r="A75" s="44" t="s">
        <v>77</v>
      </c>
      <c r="B75" s="45" t="s">
        <v>16</v>
      </c>
      <c r="C75" s="205"/>
    </row>
    <row r="76" spans="1:3" ht="15.75">
      <c r="A76" s="44" t="s">
        <v>78</v>
      </c>
      <c r="B76" s="45" t="s">
        <v>79</v>
      </c>
      <c r="C76" s="205"/>
    </row>
    <row r="77" spans="1:3" ht="15.75">
      <c r="A77" s="44" t="s">
        <v>80</v>
      </c>
      <c r="B77" s="45" t="s">
        <v>16</v>
      </c>
      <c r="C77" s="205"/>
    </row>
    <row r="78" spans="1:3" ht="15.75">
      <c r="A78" s="44" t="s">
        <v>81</v>
      </c>
      <c r="B78" s="45" t="s">
        <v>16</v>
      </c>
      <c r="C78" s="205"/>
    </row>
    <row r="79" spans="1:3" ht="15.75">
      <c r="A79" s="44" t="s">
        <v>82</v>
      </c>
      <c r="B79" s="45" t="s">
        <v>16</v>
      </c>
      <c r="C79" s="205"/>
    </row>
    <row r="80" spans="1:3" ht="15.75">
      <c r="A80" s="44" t="s">
        <v>83</v>
      </c>
      <c r="B80" s="45" t="s">
        <v>16</v>
      </c>
      <c r="C80" s="205"/>
    </row>
    <row r="81" spans="1:3" ht="15.75">
      <c r="A81" s="46" t="s">
        <v>84</v>
      </c>
      <c r="B81" s="45" t="s">
        <v>16</v>
      </c>
      <c r="C81" s="205"/>
    </row>
    <row r="82" spans="1:3" ht="47.25">
      <c r="A82" s="36" t="s">
        <v>85</v>
      </c>
      <c r="B82" s="42"/>
      <c r="C82" s="201"/>
    </row>
    <row r="83" spans="1:3" ht="15.75">
      <c r="A83" s="44" t="s">
        <v>86</v>
      </c>
      <c r="B83" s="45" t="s">
        <v>79</v>
      </c>
      <c r="C83" s="205"/>
    </row>
    <row r="84" spans="1:3" ht="15.75">
      <c r="A84" s="44" t="s">
        <v>87</v>
      </c>
      <c r="B84" s="45" t="s">
        <v>79</v>
      </c>
      <c r="C84" s="205"/>
    </row>
    <row r="85" spans="1:3" ht="15.75">
      <c r="A85" s="44" t="s">
        <v>88</v>
      </c>
      <c r="B85" s="45" t="s">
        <v>79</v>
      </c>
      <c r="C85" s="205" t="s">
        <v>172</v>
      </c>
    </row>
    <row r="86" spans="1:3" ht="15.75">
      <c r="A86" s="44" t="s">
        <v>89</v>
      </c>
      <c r="B86" s="45" t="s">
        <v>79</v>
      </c>
      <c r="C86" s="205"/>
    </row>
    <row r="87" spans="1:3" ht="15.75">
      <c r="A87" s="44" t="s">
        <v>90</v>
      </c>
      <c r="B87" s="45" t="s">
        <v>79</v>
      </c>
      <c r="C87" s="205"/>
    </row>
    <row r="88" spans="1:3" ht="15.75">
      <c r="A88" s="44" t="s">
        <v>91</v>
      </c>
      <c r="B88" s="45" t="s">
        <v>197</v>
      </c>
      <c r="C88" s="205"/>
    </row>
    <row r="89" spans="1:3" ht="15.75">
      <c r="A89" s="44" t="s">
        <v>92</v>
      </c>
      <c r="B89" s="45" t="s">
        <v>16</v>
      </c>
      <c r="C89" s="205"/>
    </row>
    <row r="90" spans="1:3" ht="15.75">
      <c r="A90" s="44" t="s">
        <v>93</v>
      </c>
      <c r="B90" s="45" t="s">
        <v>16</v>
      </c>
      <c r="C90" s="205"/>
    </row>
    <row r="91" spans="1:3" ht="15.75">
      <c r="A91" s="44" t="s">
        <v>94</v>
      </c>
      <c r="B91" s="45" t="s">
        <v>16</v>
      </c>
      <c r="C91" s="205"/>
    </row>
    <row r="92" spans="1:3" ht="15.75">
      <c r="A92" s="48" t="s">
        <v>65</v>
      </c>
      <c r="B92" s="47" t="s">
        <v>16</v>
      </c>
      <c r="C92" s="206"/>
    </row>
    <row r="93" spans="1:3" ht="15.75">
      <c r="A93" s="229" t="s">
        <v>95</v>
      </c>
      <c r="B93" s="186"/>
      <c r="C93" s="194"/>
    </row>
    <row r="94" spans="1:3" ht="65.25" customHeight="1">
      <c r="A94" s="11" t="s">
        <v>200</v>
      </c>
      <c r="B94" s="3"/>
      <c r="C94" s="3" t="s">
        <v>96</v>
      </c>
    </row>
    <row r="95" spans="1:3" ht="15.75">
      <c r="A95" s="6" t="s">
        <v>198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B1:C1"/>
    <mergeCell ref="B2:C2"/>
    <mergeCell ref="B3:C3"/>
    <mergeCell ref="A7:C7"/>
    <mergeCell ref="A51:C51"/>
    <mergeCell ref="A14:B14"/>
    <mergeCell ref="A24:B24"/>
    <mergeCell ref="A25:B25"/>
    <mergeCell ref="A26:B26"/>
    <mergeCell ref="A8:C8"/>
    <mergeCell ref="A9:C9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B11" sqref="B11:C11"/>
    </sheetView>
  </sheetViews>
  <sheetFormatPr defaultColWidth="9.140625" defaultRowHeight="12.75"/>
  <cols>
    <col min="1" max="1" width="32.00390625" style="0" customWidth="1"/>
    <col min="2" max="2" width="5.57421875" style="0" customWidth="1"/>
    <col min="3" max="3" width="24.5742187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28.5" customHeight="1">
      <c r="A1" s="49"/>
      <c r="B1" s="50"/>
      <c r="C1" s="49"/>
      <c r="D1" s="235" t="s">
        <v>99</v>
      </c>
      <c r="E1" s="235"/>
      <c r="F1" s="49"/>
      <c r="G1" s="49"/>
      <c r="H1" s="49"/>
      <c r="I1" s="51"/>
      <c r="J1" s="51"/>
      <c r="K1" s="49"/>
      <c r="L1" s="49"/>
      <c r="M1" s="49"/>
      <c r="N1" s="49"/>
      <c r="O1" s="49"/>
      <c r="P1" s="49"/>
    </row>
    <row r="2" spans="1:16" ht="15.75">
      <c r="A2" s="50"/>
      <c r="B2" s="50"/>
      <c r="C2" s="237" t="s">
        <v>1</v>
      </c>
      <c r="D2" s="237"/>
      <c r="E2" s="50"/>
      <c r="F2" s="50"/>
      <c r="G2" s="50"/>
      <c r="H2" s="49"/>
      <c r="I2" s="51"/>
      <c r="J2" s="51"/>
      <c r="K2" s="49"/>
      <c r="L2" s="49"/>
      <c r="M2" s="49"/>
      <c r="N2" s="49"/>
      <c r="O2" s="49"/>
      <c r="P2" s="49"/>
    </row>
    <row r="3" spans="1:16" ht="47.25" customHeight="1">
      <c r="A3" s="50"/>
      <c r="B3" s="49"/>
      <c r="C3" s="277" t="s">
        <v>2</v>
      </c>
      <c r="D3" s="277"/>
      <c r="E3" s="278"/>
      <c r="F3" s="50"/>
      <c r="G3" s="50"/>
      <c r="H3" s="49"/>
      <c r="I3" s="51"/>
      <c r="J3" s="51"/>
      <c r="K3" s="49"/>
      <c r="L3" s="49"/>
      <c r="M3" s="49"/>
      <c r="N3" s="49"/>
      <c r="O3" s="49"/>
      <c r="P3" s="49"/>
    </row>
    <row r="4" spans="1:16" ht="27" customHeight="1">
      <c r="A4" s="50"/>
      <c r="B4" s="50"/>
      <c r="C4" s="52"/>
      <c r="D4" s="53" t="s">
        <v>3</v>
      </c>
      <c r="E4" s="54"/>
      <c r="F4" s="50"/>
      <c r="G4" s="50"/>
      <c r="H4" s="49"/>
      <c r="I4" s="51"/>
      <c r="J4" s="51"/>
      <c r="K4" s="49"/>
      <c r="L4" s="49"/>
      <c r="M4" s="49"/>
      <c r="N4" s="49"/>
      <c r="O4" s="49"/>
      <c r="P4" s="49"/>
    </row>
    <row r="5" spans="1:16" ht="15.75">
      <c r="A5" s="50"/>
      <c r="B5" s="50"/>
      <c r="C5" s="55" t="s">
        <v>201</v>
      </c>
      <c r="D5" s="53"/>
      <c r="E5" s="56"/>
      <c r="F5" s="50"/>
      <c r="G5" s="50"/>
      <c r="H5" s="49"/>
      <c r="I5" s="51"/>
      <c r="J5" s="51"/>
      <c r="K5" s="49"/>
      <c r="L5" s="49"/>
      <c r="M5" s="49"/>
      <c r="N5" s="49"/>
      <c r="O5" s="49"/>
      <c r="P5" s="49"/>
    </row>
    <row r="6" spans="1:16" ht="15">
      <c r="A6" s="50"/>
      <c r="B6" s="50"/>
      <c r="C6" s="5" t="s">
        <v>4</v>
      </c>
      <c r="D6" s="57"/>
      <c r="E6" s="58"/>
      <c r="F6" s="50"/>
      <c r="G6" s="50"/>
      <c r="H6" s="49"/>
      <c r="I6" s="51"/>
      <c r="J6" s="51"/>
      <c r="K6" s="49"/>
      <c r="L6" s="49"/>
      <c r="M6" s="49"/>
      <c r="N6" s="49"/>
      <c r="O6" s="49"/>
      <c r="P6" s="49"/>
    </row>
    <row r="7" spans="1:16" ht="15">
      <c r="A7" s="50"/>
      <c r="B7" s="50"/>
      <c r="C7" s="6" t="s">
        <v>97</v>
      </c>
      <c r="D7" s="59"/>
      <c r="E7" s="58"/>
      <c r="F7" s="50"/>
      <c r="G7" s="50"/>
      <c r="H7" s="49"/>
      <c r="I7" s="51"/>
      <c r="J7" s="51"/>
      <c r="K7" s="49"/>
      <c r="L7" s="49"/>
      <c r="M7" s="49"/>
      <c r="N7" s="49"/>
      <c r="O7" s="49"/>
      <c r="P7" s="49"/>
    </row>
    <row r="8" spans="1:16" ht="21" customHeight="1">
      <c r="A8" s="237" t="s">
        <v>100</v>
      </c>
      <c r="B8" s="237"/>
      <c r="C8" s="237"/>
      <c r="D8" s="237"/>
      <c r="E8" s="237"/>
      <c r="F8" s="60"/>
      <c r="G8" s="60"/>
      <c r="H8" s="61"/>
      <c r="I8" s="62"/>
      <c r="J8" s="51"/>
      <c r="K8" s="61"/>
      <c r="L8" s="61"/>
      <c r="M8" s="61"/>
      <c r="N8" s="61"/>
      <c r="O8" s="61"/>
      <c r="P8" s="61"/>
    </row>
    <row r="9" spans="1:16" ht="45" customHeight="1">
      <c r="A9" s="239" t="s">
        <v>101</v>
      </c>
      <c r="B9" s="239"/>
      <c r="C9" s="239"/>
      <c r="D9" s="239"/>
      <c r="E9" s="239"/>
      <c r="F9" s="60"/>
      <c r="G9" s="60"/>
      <c r="H9" s="61"/>
      <c r="I9" s="62"/>
      <c r="J9" s="51"/>
      <c r="K9" s="61"/>
      <c r="L9" s="61"/>
      <c r="M9" s="61"/>
      <c r="N9" s="61"/>
      <c r="O9" s="61"/>
      <c r="P9" s="61"/>
    </row>
    <row r="10" spans="1:16" ht="15.75">
      <c r="A10" s="63"/>
      <c r="B10" s="63"/>
      <c r="C10" s="63" t="s">
        <v>185</v>
      </c>
      <c r="E10" s="63"/>
      <c r="F10" s="60"/>
      <c r="G10" s="64">
        <v>668.3</v>
      </c>
      <c r="H10" s="65">
        <v>437.5</v>
      </c>
      <c r="I10" s="62"/>
      <c r="J10" s="51"/>
      <c r="K10" s="61"/>
      <c r="L10" s="61"/>
      <c r="M10" s="61"/>
      <c r="N10" s="61"/>
      <c r="O10" s="61"/>
      <c r="P10" s="61"/>
    </row>
    <row r="11" spans="1:16" ht="84.75" customHeight="1">
      <c r="A11" s="66"/>
      <c r="B11" s="240" t="s">
        <v>102</v>
      </c>
      <c r="C11" s="241"/>
      <c r="D11" s="34" t="s">
        <v>103</v>
      </c>
      <c r="E11" s="34" t="s">
        <v>104</v>
      </c>
      <c r="F11" s="34" t="s">
        <v>105</v>
      </c>
      <c r="G11" s="67"/>
      <c r="H11" s="68"/>
      <c r="I11" s="69" t="s">
        <v>106</v>
      </c>
      <c r="J11" s="51"/>
      <c r="K11" s="68"/>
      <c r="L11" s="68"/>
      <c r="M11" s="68"/>
      <c r="N11" s="68"/>
      <c r="O11" s="68"/>
      <c r="P11" s="68"/>
    </row>
    <row r="12" spans="1:16" ht="15">
      <c r="A12" s="70" t="s">
        <v>107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1"/>
      <c r="J12" s="51"/>
      <c r="K12" s="49"/>
      <c r="L12" s="49"/>
      <c r="M12" s="49"/>
      <c r="N12" s="49"/>
      <c r="O12" s="49"/>
      <c r="P12" s="49"/>
    </row>
    <row r="13" spans="1:16" ht="47.25">
      <c r="A13" s="76" t="s">
        <v>108</v>
      </c>
      <c r="B13" s="77"/>
      <c r="C13" s="78" t="s">
        <v>109</v>
      </c>
      <c r="D13" s="79">
        <v>0</v>
      </c>
      <c r="E13" s="79">
        <f>D13/$G$10/12</f>
        <v>0</v>
      </c>
      <c r="F13" s="178">
        <f>D13/$H$10/12</f>
        <v>0</v>
      </c>
      <c r="G13" s="80"/>
      <c r="H13" s="49"/>
      <c r="I13" s="51">
        <v>0.81</v>
      </c>
      <c r="J13" s="51" t="s">
        <v>110</v>
      </c>
      <c r="K13" s="49"/>
      <c r="L13" s="49"/>
      <c r="M13" s="49"/>
      <c r="N13" s="49"/>
      <c r="O13" s="49"/>
      <c r="P13" s="49"/>
    </row>
    <row r="14" spans="1:16" ht="15">
      <c r="A14" s="81" t="s">
        <v>111</v>
      </c>
      <c r="B14" s="82"/>
      <c r="C14" s="82"/>
      <c r="D14" s="83"/>
      <c r="E14" s="179"/>
      <c r="F14" s="84"/>
      <c r="G14" s="85">
        <f>SUM(D15:D21)</f>
        <v>23921.68202324042</v>
      </c>
      <c r="H14" s="86">
        <f>SUM(F15:F21)</f>
        <v>4.556510861569604</v>
      </c>
      <c r="I14" s="51"/>
      <c r="J14" s="51"/>
      <c r="K14" s="49"/>
      <c r="L14" s="49"/>
      <c r="M14" s="49"/>
      <c r="N14" s="49"/>
      <c r="O14" s="49"/>
      <c r="P14" s="49"/>
    </row>
    <row r="15" spans="1:16" ht="31.5">
      <c r="A15" s="87" t="s">
        <v>112</v>
      </c>
      <c r="B15" s="88">
        <v>2</v>
      </c>
      <c r="C15" s="89" t="s">
        <v>109</v>
      </c>
      <c r="D15" s="90">
        <v>667.409159313169</v>
      </c>
      <c r="E15" s="180">
        <f aca="true" t="shared" si="0" ref="E15:E21">D15/$G$10/12</f>
        <v>0.0832222504006645</v>
      </c>
      <c r="F15" s="181">
        <f aca="true" t="shared" si="1" ref="F15:F21">D15/$H$10/12</f>
        <v>0.12712555415488933</v>
      </c>
      <c r="G15" s="80"/>
      <c r="H15" s="49"/>
      <c r="I15" s="51">
        <v>1.3</v>
      </c>
      <c r="J15" s="51" t="s">
        <v>110</v>
      </c>
      <c r="K15" s="49"/>
      <c r="L15" s="49"/>
      <c r="M15" s="91"/>
      <c r="N15" s="92"/>
      <c r="O15" s="92"/>
      <c r="P15" s="92"/>
    </row>
    <row r="16" spans="1:16" ht="31.5">
      <c r="A16" s="76" t="s">
        <v>177</v>
      </c>
      <c r="B16" s="77">
        <v>2</v>
      </c>
      <c r="C16" s="93" t="s">
        <v>109</v>
      </c>
      <c r="D16" s="94">
        <v>768.8609906133769</v>
      </c>
      <c r="E16" s="180">
        <f t="shared" si="0"/>
        <v>0.09587273562439236</v>
      </c>
      <c r="F16" s="181">
        <f t="shared" si="1"/>
        <v>0.14644971249778607</v>
      </c>
      <c r="G16" s="80"/>
      <c r="H16" s="49"/>
      <c r="I16" s="51"/>
      <c r="J16" s="51"/>
      <c r="K16" s="49"/>
      <c r="L16" s="49"/>
      <c r="M16" s="49"/>
      <c r="N16" s="49"/>
      <c r="O16" s="49"/>
      <c r="P16" s="49"/>
    </row>
    <row r="17" spans="1:16" ht="31.5">
      <c r="A17" s="76" t="s">
        <v>113</v>
      </c>
      <c r="B17" s="77"/>
      <c r="C17" s="93" t="s">
        <v>109</v>
      </c>
      <c r="D17" s="94">
        <v>0</v>
      </c>
      <c r="E17" s="180">
        <f t="shared" si="0"/>
        <v>0</v>
      </c>
      <c r="F17" s="181">
        <f t="shared" si="1"/>
        <v>0</v>
      </c>
      <c r="G17" s="80"/>
      <c r="H17" s="49"/>
      <c r="I17" s="51"/>
      <c r="J17" s="51"/>
      <c r="K17" s="49"/>
      <c r="L17" s="49"/>
      <c r="M17" s="49"/>
      <c r="N17" s="49"/>
      <c r="O17" s="49"/>
      <c r="P17" s="49"/>
    </row>
    <row r="18" spans="1:16" ht="31.5">
      <c r="A18" s="76" t="s">
        <v>114</v>
      </c>
      <c r="B18" s="77">
        <v>2</v>
      </c>
      <c r="C18" s="93" t="s">
        <v>109</v>
      </c>
      <c r="D18" s="94">
        <v>1730.3729998986194</v>
      </c>
      <c r="E18" s="180">
        <f t="shared" si="0"/>
        <v>0.21576799340348887</v>
      </c>
      <c r="F18" s="181">
        <f t="shared" si="1"/>
        <v>0.3295948571235466</v>
      </c>
      <c r="G18" s="49"/>
      <c r="H18" s="49"/>
      <c r="I18" s="51"/>
      <c r="J18" s="51"/>
      <c r="K18" s="49"/>
      <c r="L18" s="49"/>
      <c r="M18" s="49"/>
      <c r="N18" s="49"/>
      <c r="O18" s="49"/>
      <c r="P18" s="49"/>
    </row>
    <row r="19" spans="1:16" ht="60">
      <c r="A19" s="76" t="s">
        <v>115</v>
      </c>
      <c r="B19" s="95">
        <v>1</v>
      </c>
      <c r="C19" s="96" t="s">
        <v>116</v>
      </c>
      <c r="D19" s="94">
        <v>2406.2177734152533</v>
      </c>
      <c r="E19" s="180">
        <f t="shared" si="0"/>
        <v>0.3000421184866145</v>
      </c>
      <c r="F19" s="181">
        <f t="shared" si="1"/>
        <v>0.4583271949362387</v>
      </c>
      <c r="G19" s="80"/>
      <c r="H19" s="49"/>
      <c r="I19" s="51"/>
      <c r="J19" s="51"/>
      <c r="K19" s="49"/>
      <c r="L19" s="49"/>
      <c r="M19" s="49"/>
      <c r="N19" s="49"/>
      <c r="O19" s="49"/>
      <c r="P19" s="49"/>
    </row>
    <row r="20" spans="1:16" ht="31.5">
      <c r="A20" s="76" t="s">
        <v>178</v>
      </c>
      <c r="B20" s="207">
        <v>10.916666666666666</v>
      </c>
      <c r="C20" s="78" t="s">
        <v>179</v>
      </c>
      <c r="D20" s="94">
        <v>1247.9715</v>
      </c>
      <c r="E20" s="180">
        <f t="shared" si="0"/>
        <v>0.1556151803082448</v>
      </c>
      <c r="F20" s="181">
        <f t="shared" si="1"/>
        <v>0.23770885714285717</v>
      </c>
      <c r="G20" s="80"/>
      <c r="H20" s="49"/>
      <c r="I20" s="51"/>
      <c r="J20" s="51"/>
      <c r="K20" s="49"/>
      <c r="L20" s="49"/>
      <c r="M20" s="49"/>
      <c r="N20" s="49"/>
      <c r="O20" s="49"/>
      <c r="P20" s="49"/>
    </row>
    <row r="21" spans="1:16" ht="31.5">
      <c r="A21" s="97" t="s">
        <v>118</v>
      </c>
      <c r="B21" s="98">
        <v>6</v>
      </c>
      <c r="C21" s="99" t="s">
        <v>109</v>
      </c>
      <c r="D21" s="100">
        <v>17100.8496</v>
      </c>
      <c r="E21" s="182">
        <f t="shared" si="0"/>
        <v>2.1323818644321415</v>
      </c>
      <c r="F21" s="181">
        <f t="shared" si="1"/>
        <v>3.257304685714286</v>
      </c>
      <c r="G21" s="80"/>
      <c r="H21" s="49"/>
      <c r="I21" s="51"/>
      <c r="J21" s="51"/>
      <c r="K21" s="49"/>
      <c r="L21" s="49"/>
      <c r="M21" s="49"/>
      <c r="N21" s="49"/>
      <c r="O21" s="49"/>
      <c r="P21" s="49"/>
    </row>
    <row r="22" spans="1:16" ht="15">
      <c r="A22" s="101" t="s">
        <v>119</v>
      </c>
      <c r="B22" s="102"/>
      <c r="C22" s="102"/>
      <c r="D22" s="103"/>
      <c r="E22" s="183"/>
      <c r="F22" s="104"/>
      <c r="G22" s="105">
        <f>SUM(D23:D27)</f>
        <v>42297.937376833564</v>
      </c>
      <c r="H22" s="106">
        <f>SUM(F23:F27)</f>
        <v>8.056749976539725</v>
      </c>
      <c r="I22" s="51"/>
      <c r="J22" s="51"/>
      <c r="K22" s="49"/>
      <c r="L22" s="49"/>
      <c r="M22" s="49"/>
      <c r="N22" s="49"/>
      <c r="O22" s="49"/>
      <c r="P22" s="49"/>
    </row>
    <row r="23" spans="1:16" ht="31.5">
      <c r="A23" s="87" t="s">
        <v>120</v>
      </c>
      <c r="B23" s="88">
        <v>1</v>
      </c>
      <c r="C23" s="89" t="s">
        <v>117</v>
      </c>
      <c r="D23" s="107">
        <v>0</v>
      </c>
      <c r="E23" s="180">
        <f>D23/$G$10/12</f>
        <v>0</v>
      </c>
      <c r="F23" s="181">
        <f>D23/$H$10/12</f>
        <v>0</v>
      </c>
      <c r="G23" s="80"/>
      <c r="H23" s="49"/>
      <c r="I23" s="51"/>
      <c r="J23" s="51"/>
      <c r="K23" s="49"/>
      <c r="L23" s="49"/>
      <c r="M23" s="49"/>
      <c r="N23" s="49"/>
      <c r="O23" s="49"/>
      <c r="P23" s="49"/>
    </row>
    <row r="24" spans="1:16" ht="78.75">
      <c r="A24" s="208" t="s">
        <v>180</v>
      </c>
      <c r="B24" s="77">
        <v>2</v>
      </c>
      <c r="C24" s="93" t="s">
        <v>117</v>
      </c>
      <c r="D24" s="107">
        <v>38302.20445335868</v>
      </c>
      <c r="E24" s="180">
        <f>D24/$G$10/12</f>
        <v>4.77607417494123</v>
      </c>
      <c r="F24" s="181">
        <f>D24/$H$10/12</f>
        <v>7.295657991115939</v>
      </c>
      <c r="G24" s="80"/>
      <c r="H24" s="49"/>
      <c r="I24" s="108" t="s">
        <v>121</v>
      </c>
      <c r="J24" s="109" t="s">
        <v>122</v>
      </c>
      <c r="K24" s="49"/>
      <c r="L24" s="49"/>
      <c r="M24" s="49"/>
      <c r="N24" s="49"/>
      <c r="O24" s="49"/>
      <c r="P24" s="49"/>
    </row>
    <row r="25" spans="1:16" ht="47.25">
      <c r="A25" s="76" t="s">
        <v>123</v>
      </c>
      <c r="B25" s="95">
        <v>1</v>
      </c>
      <c r="C25" s="110" t="s">
        <v>124</v>
      </c>
      <c r="D25" s="107">
        <v>831.6734639210475</v>
      </c>
      <c r="E25" s="180">
        <f>D25/$G$10/12</f>
        <v>0.10370510548170077</v>
      </c>
      <c r="F25" s="181">
        <f>D25/$H$10/12</f>
        <v>0.1584139931278186</v>
      </c>
      <c r="G25" s="49"/>
      <c r="H25" s="49"/>
      <c r="I25" s="51">
        <v>0.38</v>
      </c>
      <c r="J25" s="51" t="s">
        <v>110</v>
      </c>
      <c r="K25" s="49"/>
      <c r="L25" s="49"/>
      <c r="M25" s="49"/>
      <c r="N25" s="49"/>
      <c r="O25" s="49"/>
      <c r="P25" s="49"/>
    </row>
    <row r="26" spans="1:16" ht="63">
      <c r="A26" s="76" t="s">
        <v>125</v>
      </c>
      <c r="B26" s="77">
        <v>2</v>
      </c>
      <c r="C26" s="93" t="s">
        <v>117</v>
      </c>
      <c r="D26" s="107">
        <v>2447.4435767763143</v>
      </c>
      <c r="E26" s="180">
        <f>D26/$G$10/12</f>
        <v>0.3051827493611046</v>
      </c>
      <c r="F26" s="181">
        <f>D26/$H$10/12</f>
        <v>0.46617972890977416</v>
      </c>
      <c r="G26" s="80"/>
      <c r="H26" s="49"/>
      <c r="I26" s="108" t="s">
        <v>126</v>
      </c>
      <c r="J26" s="109" t="s">
        <v>127</v>
      </c>
      <c r="K26" s="49"/>
      <c r="L26" s="49"/>
      <c r="M26" s="49"/>
      <c r="N26" s="49"/>
      <c r="O26" s="49"/>
      <c r="P26" s="49"/>
    </row>
    <row r="27" spans="1:16" ht="31.5">
      <c r="A27" s="97" t="s">
        <v>199</v>
      </c>
      <c r="B27" s="98">
        <v>1</v>
      </c>
      <c r="C27" s="99" t="s">
        <v>128</v>
      </c>
      <c r="D27" s="107">
        <v>716.6158827775228</v>
      </c>
      <c r="E27" s="180">
        <f>D27/$G$10/12</f>
        <v>0.08935805810483351</v>
      </c>
      <c r="F27" s="181">
        <f>D27/$H$10/12</f>
        <v>0.1364982633861948</v>
      </c>
      <c r="G27" s="80"/>
      <c r="H27" s="49"/>
      <c r="I27" s="51">
        <v>1.82</v>
      </c>
      <c r="J27" s="51" t="s">
        <v>129</v>
      </c>
      <c r="K27" s="49"/>
      <c r="L27" s="49"/>
      <c r="M27" s="49"/>
      <c r="N27" s="49"/>
      <c r="O27" s="49"/>
      <c r="P27" s="49"/>
    </row>
    <row r="28" spans="1:16" ht="15">
      <c r="A28" s="111" t="s">
        <v>130</v>
      </c>
      <c r="B28" s="112"/>
      <c r="C28" s="112"/>
      <c r="D28" s="113"/>
      <c r="E28" s="112"/>
      <c r="F28" s="114"/>
      <c r="G28" s="115">
        <f>SUM(D29:D39)</f>
        <v>12381.422791604722</v>
      </c>
      <c r="H28" s="116">
        <f>SUM(F29:F39)</f>
        <v>2.358366246019947</v>
      </c>
      <c r="I28" s="51"/>
      <c r="J28" s="51"/>
      <c r="K28" s="49"/>
      <c r="L28" s="49"/>
      <c r="M28" s="49"/>
      <c r="N28" s="49"/>
      <c r="O28" s="49"/>
      <c r="P28" s="49"/>
    </row>
    <row r="29" spans="1:16" ht="30" customHeight="1">
      <c r="A29" s="242" t="s">
        <v>131</v>
      </c>
      <c r="B29" s="244" t="s">
        <v>132</v>
      </c>
      <c r="C29" s="245"/>
      <c r="D29" s="107"/>
      <c r="E29" s="180"/>
      <c r="F29" s="181">
        <f aca="true" t="shared" si="2" ref="F29:F39">D29/$H$10/12</f>
        <v>0</v>
      </c>
      <c r="G29" s="117"/>
      <c r="H29" s="92"/>
      <c r="I29" s="108">
        <v>72.08</v>
      </c>
      <c r="J29" s="109" t="s">
        <v>133</v>
      </c>
      <c r="K29" s="92"/>
      <c r="L29" s="92"/>
      <c r="M29" s="92"/>
      <c r="N29" s="92"/>
      <c r="O29" s="92"/>
      <c r="P29" s="92"/>
    </row>
    <row r="30" spans="1:16" ht="17.25" customHeight="1">
      <c r="A30" s="243"/>
      <c r="B30" s="77">
        <v>2</v>
      </c>
      <c r="C30" s="118" t="s">
        <v>134</v>
      </c>
      <c r="D30" s="107">
        <v>0</v>
      </c>
      <c r="E30" s="180">
        <f>D30/$G$10/12</f>
        <v>0</v>
      </c>
      <c r="F30" s="181">
        <f t="shared" si="2"/>
        <v>0</v>
      </c>
      <c r="G30" s="117"/>
      <c r="H30" s="92"/>
      <c r="I30" s="119"/>
      <c r="J30" s="51"/>
      <c r="K30" s="92"/>
      <c r="L30" s="92"/>
      <c r="M30" s="92"/>
      <c r="N30" s="92"/>
      <c r="O30" s="92"/>
      <c r="P30" s="92"/>
    </row>
    <row r="31" spans="1:16" ht="29.25" customHeight="1">
      <c r="A31" s="243"/>
      <c r="B31" s="246" t="s">
        <v>181</v>
      </c>
      <c r="C31" s="247"/>
      <c r="D31" s="107"/>
      <c r="E31" s="180"/>
      <c r="F31" s="181">
        <f t="shared" si="2"/>
        <v>0</v>
      </c>
      <c r="G31" s="117"/>
      <c r="H31" s="92"/>
      <c r="I31" s="119">
        <v>0.16</v>
      </c>
      <c r="J31" s="51" t="s">
        <v>129</v>
      </c>
      <c r="K31" s="92"/>
      <c r="L31" s="92"/>
      <c r="M31" s="92"/>
      <c r="N31" s="92"/>
      <c r="O31" s="92"/>
      <c r="P31" s="92"/>
    </row>
    <row r="32" spans="1:16" ht="15.75" customHeight="1">
      <c r="A32" s="243"/>
      <c r="B32" s="77">
        <v>2</v>
      </c>
      <c r="C32" s="118" t="s">
        <v>134</v>
      </c>
      <c r="D32" s="107">
        <v>1476.3845342866948</v>
      </c>
      <c r="E32" s="180">
        <f>D32/$G$10/12</f>
        <v>0.18409702906462852</v>
      </c>
      <c r="F32" s="181">
        <f t="shared" si="2"/>
        <v>0.2812161017688943</v>
      </c>
      <c r="G32" s="117"/>
      <c r="H32" s="92"/>
      <c r="I32" s="119"/>
      <c r="J32" s="51"/>
      <c r="K32" s="92"/>
      <c r="L32" s="92"/>
      <c r="M32" s="92"/>
      <c r="N32" s="92"/>
      <c r="O32" s="92"/>
      <c r="P32" s="92"/>
    </row>
    <row r="33" spans="1:16" ht="32.25" customHeight="1">
      <c r="A33" s="243"/>
      <c r="B33" s="246" t="s">
        <v>135</v>
      </c>
      <c r="C33" s="247"/>
      <c r="D33" s="107"/>
      <c r="E33" s="180"/>
      <c r="F33" s="181">
        <f t="shared" si="2"/>
        <v>0</v>
      </c>
      <c r="G33" s="117"/>
      <c r="H33" s="92"/>
      <c r="I33" s="119"/>
      <c r="J33" s="51"/>
      <c r="K33" s="92"/>
      <c r="L33" s="92"/>
      <c r="M33" s="92"/>
      <c r="N33" s="92"/>
      <c r="O33" s="92"/>
      <c r="P33" s="92"/>
    </row>
    <row r="34" spans="1:16" ht="15.75" customHeight="1">
      <c r="A34" s="243"/>
      <c r="B34" s="77">
        <v>12</v>
      </c>
      <c r="C34" s="118" t="s">
        <v>134</v>
      </c>
      <c r="D34" s="107">
        <v>192.10007351943605</v>
      </c>
      <c r="E34" s="180">
        <f>D34/$G$10/12</f>
        <v>0.023953822325232688</v>
      </c>
      <c r="F34" s="181">
        <f t="shared" si="2"/>
        <v>0.036590490194178295</v>
      </c>
      <c r="G34" s="117"/>
      <c r="H34" s="92"/>
      <c r="I34" s="119"/>
      <c r="J34" s="51"/>
      <c r="K34" s="92"/>
      <c r="L34" s="92"/>
      <c r="M34" s="92"/>
      <c r="N34" s="92"/>
      <c r="O34" s="92"/>
      <c r="P34" s="92"/>
    </row>
    <row r="35" spans="1:16" ht="30.75" customHeight="1">
      <c r="A35" s="243"/>
      <c r="B35" s="246" t="s">
        <v>136</v>
      </c>
      <c r="C35" s="247"/>
      <c r="D35" s="107"/>
      <c r="E35" s="180"/>
      <c r="F35" s="181">
        <f t="shared" si="2"/>
        <v>0</v>
      </c>
      <c r="G35" s="117"/>
      <c r="H35" s="92"/>
      <c r="I35" s="108" t="s">
        <v>137</v>
      </c>
      <c r="J35" s="109" t="s">
        <v>138</v>
      </c>
      <c r="K35" s="92"/>
      <c r="L35" s="92"/>
      <c r="M35" s="92"/>
      <c r="N35" s="92"/>
      <c r="O35" s="92"/>
      <c r="P35" s="92"/>
    </row>
    <row r="36" spans="1:16" ht="18" customHeight="1">
      <c r="A36" s="243"/>
      <c r="B36" s="77">
        <v>12</v>
      </c>
      <c r="C36" s="118" t="s">
        <v>117</v>
      </c>
      <c r="D36" s="107">
        <v>447.8501837985903</v>
      </c>
      <c r="E36" s="180">
        <f>D36/$G$10/12</f>
        <v>0.055844454062370985</v>
      </c>
      <c r="F36" s="181">
        <f t="shared" si="2"/>
        <v>0.0853047969140172</v>
      </c>
      <c r="G36" s="117"/>
      <c r="H36" s="92"/>
      <c r="I36" s="119"/>
      <c r="J36" s="51"/>
      <c r="K36" s="92"/>
      <c r="L36" s="92"/>
      <c r="M36" s="92"/>
      <c r="N36" s="92"/>
      <c r="O36" s="92"/>
      <c r="P36" s="92"/>
    </row>
    <row r="37" spans="1:16" ht="60" customHeight="1">
      <c r="A37" s="120" t="s">
        <v>139</v>
      </c>
      <c r="B37" s="248" t="s">
        <v>140</v>
      </c>
      <c r="C37" s="249"/>
      <c r="D37" s="107">
        <v>7217.64</v>
      </c>
      <c r="E37" s="180">
        <f>D37/$G$10/12</f>
        <v>0.9</v>
      </c>
      <c r="F37" s="181">
        <f t="shared" si="2"/>
        <v>1.3747885714285715</v>
      </c>
      <c r="G37" s="117"/>
      <c r="H37" s="92"/>
      <c r="I37" s="119">
        <v>0.97</v>
      </c>
      <c r="J37" s="51" t="s">
        <v>110</v>
      </c>
      <c r="K37" s="92"/>
      <c r="L37" s="92"/>
      <c r="M37" s="92"/>
      <c r="N37" s="92"/>
      <c r="O37" s="92"/>
      <c r="P37" s="92"/>
    </row>
    <row r="38" spans="1:16" ht="15.75" customHeight="1">
      <c r="A38" s="121" t="s">
        <v>141</v>
      </c>
      <c r="B38" s="122">
        <v>1</v>
      </c>
      <c r="C38" s="123" t="s">
        <v>117</v>
      </c>
      <c r="D38" s="107">
        <v>1443.5279999999998</v>
      </c>
      <c r="E38" s="180">
        <f>D38/$G$10/12</f>
        <v>0.17999999999999997</v>
      </c>
      <c r="F38" s="181">
        <f t="shared" si="2"/>
        <v>0.27495771428571425</v>
      </c>
      <c r="G38" s="117"/>
      <c r="H38" s="92"/>
      <c r="I38" s="236">
        <v>1.46</v>
      </c>
      <c r="J38" s="236" t="s">
        <v>110</v>
      </c>
      <c r="K38" s="92"/>
      <c r="L38" s="92"/>
      <c r="M38" s="92"/>
      <c r="N38" s="92"/>
      <c r="O38" s="92"/>
      <c r="P38" s="92"/>
    </row>
    <row r="39" spans="1:16" ht="15.75">
      <c r="A39" s="121" t="s">
        <v>142</v>
      </c>
      <c r="B39" s="124">
        <v>1</v>
      </c>
      <c r="C39" s="125" t="s">
        <v>117</v>
      </c>
      <c r="D39" s="107">
        <v>1603.92</v>
      </c>
      <c r="E39" s="180">
        <f>D39/$G$10/12</f>
        <v>0.20000000000000004</v>
      </c>
      <c r="F39" s="181">
        <f t="shared" si="2"/>
        <v>0.3055085714285714</v>
      </c>
      <c r="G39" s="117"/>
      <c r="H39" s="92"/>
      <c r="I39" s="236"/>
      <c r="J39" s="236"/>
      <c r="K39" s="92"/>
      <c r="L39" s="92"/>
      <c r="M39" s="92"/>
      <c r="N39" s="92"/>
      <c r="O39" s="92"/>
      <c r="P39" s="92"/>
    </row>
    <row r="40" spans="1:16" ht="15">
      <c r="A40" s="126" t="s">
        <v>182</v>
      </c>
      <c r="B40" s="127"/>
      <c r="C40" s="127"/>
      <c r="D40" s="128">
        <f>SUM(D13:D39)</f>
        <v>78601.04219167873</v>
      </c>
      <c r="E40" s="128">
        <f>SUM(E13:E39)</f>
        <v>9.801117535996646</v>
      </c>
      <c r="F40" s="129"/>
      <c r="G40" s="130"/>
      <c r="H40" s="131"/>
      <c r="I40" s="51"/>
      <c r="J40" s="51"/>
      <c r="K40" s="49"/>
      <c r="L40" s="49"/>
      <c r="M40" s="49"/>
      <c r="N40" s="49"/>
      <c r="O40" s="49"/>
      <c r="P40" s="49"/>
    </row>
    <row r="41" spans="1:16" ht="15.75">
      <c r="A41" s="209" t="s">
        <v>183</v>
      </c>
      <c r="B41" s="210"/>
      <c r="C41" s="210"/>
      <c r="D41" s="211">
        <f>D40*0.1</f>
        <v>7860.104219167873</v>
      </c>
      <c r="E41" s="210"/>
      <c r="F41" s="212"/>
      <c r="G41" s="213"/>
      <c r="H41" s="214"/>
      <c r="I41" s="51"/>
      <c r="J41" s="51"/>
      <c r="K41" s="49"/>
      <c r="L41" s="49"/>
      <c r="M41" s="49"/>
      <c r="N41" s="49"/>
      <c r="O41" s="49"/>
      <c r="P41" s="49"/>
    </row>
    <row r="42" spans="1:16" ht="15.75">
      <c r="A42" s="126" t="s">
        <v>184</v>
      </c>
      <c r="B42" s="127"/>
      <c r="C42" s="127"/>
      <c r="D42" s="215">
        <f>D40+D41</f>
        <v>86461.1464108466</v>
      </c>
      <c r="E42" s="216">
        <f>D42/$G$10/12</f>
        <v>10.781229289596316</v>
      </c>
      <c r="F42" s="129"/>
      <c r="G42" s="217">
        <f>G12+G14+G22+G28+G40+D41</f>
        <v>86461.14641084657</v>
      </c>
      <c r="H42" s="131"/>
      <c r="I42" s="51"/>
      <c r="J42" s="51"/>
      <c r="K42" s="49"/>
      <c r="L42" s="49"/>
      <c r="M42" s="49"/>
      <c r="N42" s="49"/>
      <c r="O42" s="49"/>
      <c r="P42" s="49"/>
    </row>
    <row r="43" spans="1:16" ht="15.75">
      <c r="A43" s="134"/>
      <c r="B43" s="135"/>
      <c r="C43" s="135"/>
      <c r="D43" s="218"/>
      <c r="E43" s="137"/>
      <c r="F43" s="136"/>
      <c r="G43" s="132"/>
      <c r="H43" s="132"/>
      <c r="I43" s="62"/>
      <c r="J43" s="51"/>
      <c r="K43" s="133"/>
      <c r="L43" s="133"/>
      <c r="M43" s="133"/>
      <c r="N43" s="133"/>
      <c r="O43" s="133"/>
      <c r="P43" s="133"/>
    </row>
    <row r="44" spans="1:16" ht="15.75" customHeight="1" hidden="1">
      <c r="A44" s="138" t="s">
        <v>144</v>
      </c>
      <c r="B44" s="139">
        <f>G10-C44</f>
        <v>0</v>
      </c>
      <c r="C44" s="138">
        <v>668.3</v>
      </c>
      <c r="D44" s="230">
        <v>109030</v>
      </c>
      <c r="E44" s="140">
        <f>D44/C44/12</f>
        <v>13.595441169135619</v>
      </c>
      <c r="F44" s="219"/>
      <c r="G44" s="220" t="s">
        <v>145</v>
      </c>
      <c r="H44" s="141">
        <f>E42/E44</f>
        <v>0.7930032689245768</v>
      </c>
      <c r="I44" s="51"/>
      <c r="J44" s="51"/>
      <c r="K44" s="49" t="s">
        <v>145</v>
      </c>
      <c r="L44" s="49"/>
      <c r="M44" s="133"/>
      <c r="N44" s="133"/>
      <c r="O44" s="133"/>
      <c r="P44" s="133"/>
    </row>
    <row r="45" spans="1:16" ht="15.75" customHeight="1" hidden="1">
      <c r="A45" s="49"/>
      <c r="B45" s="49"/>
      <c r="C45" s="49"/>
      <c r="D45" s="221">
        <f>D44/1.18</f>
        <v>92398.30508474576</v>
      </c>
      <c r="E45" s="142">
        <f>E44/1.18</f>
        <v>11.521560312826796</v>
      </c>
      <c r="F45" s="190"/>
      <c r="G45" s="222" t="s">
        <v>146</v>
      </c>
      <c r="H45" s="143">
        <f>E42/E45</f>
        <v>0.9357438573310006</v>
      </c>
      <c r="I45" s="51"/>
      <c r="J45" s="51"/>
      <c r="K45" s="49"/>
      <c r="L45" s="49"/>
      <c r="M45" s="49"/>
      <c r="N45" s="49"/>
      <c r="O45" s="49"/>
      <c r="P45" s="49"/>
    </row>
    <row r="46" spans="1:16" ht="15.75" customHeight="1" hidden="1">
      <c r="A46" s="49"/>
      <c r="B46" s="49"/>
      <c r="C46" s="49"/>
      <c r="D46" s="137"/>
      <c r="E46" s="137"/>
      <c r="F46" s="191"/>
      <c r="G46" s="78"/>
      <c r="H46" s="144"/>
      <c r="I46" s="51"/>
      <c r="J46" s="51"/>
      <c r="K46" s="49" t="s">
        <v>147</v>
      </c>
      <c r="L46" s="49"/>
      <c r="M46" s="49"/>
      <c r="N46" s="49"/>
      <c r="O46" s="49"/>
      <c r="P46" s="49"/>
    </row>
    <row r="47" spans="1:16" ht="15.75" customHeight="1" hidden="1">
      <c r="A47" s="49"/>
      <c r="B47" s="49"/>
      <c r="C47" s="49"/>
      <c r="D47" s="145">
        <f>E47*G10*12</f>
        <v>85488.93599999999</v>
      </c>
      <c r="E47" s="145">
        <v>10.66</v>
      </c>
      <c r="F47" s="145"/>
      <c r="G47" s="145" t="s">
        <v>147</v>
      </c>
      <c r="H47" s="146">
        <f>E42/E47</f>
        <v>1.0113723536206676</v>
      </c>
      <c r="I47" s="51"/>
      <c r="J47" s="51"/>
      <c r="K47" s="49" t="s">
        <v>149</v>
      </c>
      <c r="L47" s="49"/>
      <c r="M47" s="49"/>
      <c r="N47" s="49"/>
      <c r="O47" s="49"/>
      <c r="P47" s="49"/>
    </row>
    <row r="48" spans="1:16" ht="15" customHeight="1" hidden="1">
      <c r="A48" s="49"/>
      <c r="B48" s="49"/>
      <c r="C48" s="49"/>
      <c r="D48" s="147">
        <f>D42-D47</f>
        <v>972.2104108466156</v>
      </c>
      <c r="E48" s="147">
        <f>E42-E47</f>
        <v>0.12122928959631629</v>
      </c>
      <c r="F48" s="192"/>
      <c r="G48" s="192" t="s">
        <v>148</v>
      </c>
      <c r="H48" s="49"/>
      <c r="I48" s="51"/>
      <c r="J48" s="51"/>
      <c r="K48" s="49"/>
      <c r="L48" s="49"/>
      <c r="M48" s="49"/>
      <c r="N48" s="49"/>
      <c r="O48" s="49"/>
      <c r="P48" s="49"/>
    </row>
    <row r="49" spans="1:16" ht="15" customHeight="1" hidden="1">
      <c r="A49" s="49"/>
      <c r="B49" s="49"/>
      <c r="C49" s="49"/>
      <c r="D49" s="49"/>
      <c r="E49" s="49"/>
      <c r="F49" s="49"/>
      <c r="G49" s="49"/>
      <c r="H49" s="49"/>
      <c r="I49" s="51"/>
      <c r="J49" s="51"/>
      <c r="K49" s="49"/>
      <c r="L49" s="49"/>
      <c r="M49" s="49"/>
      <c r="N49" s="49"/>
      <c r="O49" s="49"/>
      <c r="P49" s="49"/>
    </row>
    <row r="50" spans="1:16" ht="15" customHeight="1" hidden="1">
      <c r="A50" s="49"/>
      <c r="B50" s="49"/>
      <c r="C50" s="49"/>
      <c r="D50" s="49"/>
      <c r="E50" s="49"/>
      <c r="F50" s="49"/>
      <c r="G50" s="49"/>
      <c r="H50" s="49"/>
      <c r="I50" s="51"/>
      <c r="J50" s="51"/>
      <c r="K50" s="49"/>
      <c r="L50" s="49"/>
      <c r="M50" s="49"/>
      <c r="N50" s="49"/>
      <c r="O50" s="49"/>
      <c r="P50" s="49"/>
    </row>
    <row r="51" spans="1:16" ht="15">
      <c r="A51" s="49"/>
      <c r="B51" s="49"/>
      <c r="C51" s="49"/>
      <c r="D51" s="49"/>
      <c r="E51" s="49"/>
      <c r="F51" s="49"/>
      <c r="G51" s="49"/>
      <c r="H51" s="49"/>
      <c r="I51" s="51"/>
      <c r="J51" s="51"/>
      <c r="K51" s="49"/>
      <c r="L51" s="49"/>
      <c r="M51" s="49"/>
      <c r="N51" s="49"/>
      <c r="O51" s="49"/>
      <c r="P51" s="49"/>
    </row>
    <row r="52" spans="1:16" ht="15">
      <c r="A52" s="49"/>
      <c r="B52" s="49"/>
      <c r="C52" s="49"/>
      <c r="D52" s="49"/>
      <c r="E52" s="49"/>
      <c r="F52" s="49"/>
      <c r="G52" s="49"/>
      <c r="H52" s="49"/>
      <c r="I52" s="51"/>
      <c r="J52" s="51"/>
      <c r="K52" s="49"/>
      <c r="L52" s="49"/>
      <c r="M52" s="49"/>
      <c r="N52" s="49"/>
      <c r="O52" s="49"/>
      <c r="P52" s="49"/>
    </row>
    <row r="53" spans="1:16" ht="15">
      <c r="A53" s="49"/>
      <c r="B53" s="49"/>
      <c r="C53" s="49"/>
      <c r="D53" s="49"/>
      <c r="E53" s="49"/>
      <c r="F53" s="49"/>
      <c r="G53" s="49"/>
      <c r="H53" s="49"/>
      <c r="I53" s="51"/>
      <c r="J53" s="51"/>
      <c r="K53" s="49"/>
      <c r="L53" s="49"/>
      <c r="M53" s="49"/>
      <c r="N53" s="49"/>
      <c r="O53" s="49"/>
      <c r="P53" s="49"/>
    </row>
    <row r="54" spans="1:16" ht="15">
      <c r="A54" s="49"/>
      <c r="B54" s="49"/>
      <c r="C54" s="49"/>
      <c r="D54" s="49"/>
      <c r="E54" s="49"/>
      <c r="F54" s="49"/>
      <c r="G54" s="49"/>
      <c r="H54" s="49"/>
      <c r="I54" s="51"/>
      <c r="J54" s="51"/>
      <c r="K54" s="49"/>
      <c r="L54" s="49"/>
      <c r="M54" s="49"/>
      <c r="N54" s="49"/>
      <c r="O54" s="49"/>
      <c r="P54" s="49"/>
    </row>
    <row r="55" spans="1:16" ht="15">
      <c r="A55" s="49"/>
      <c r="B55" s="49"/>
      <c r="C55" s="49"/>
      <c r="D55" s="49"/>
      <c r="E55" s="49"/>
      <c r="F55" s="49"/>
      <c r="G55" s="49"/>
      <c r="H55" s="49"/>
      <c r="I55" s="51"/>
      <c r="J55" s="51"/>
      <c r="K55" s="49"/>
      <c r="L55" s="49"/>
      <c r="M55" s="49"/>
      <c r="N55" s="49"/>
      <c r="O55" s="49"/>
      <c r="P55" s="49"/>
    </row>
    <row r="56" spans="1:16" ht="15">
      <c r="A56" s="49"/>
      <c r="B56" s="49"/>
      <c r="C56" s="49"/>
      <c r="D56" s="49"/>
      <c r="E56" s="49"/>
      <c r="F56" s="49"/>
      <c r="G56" s="49"/>
      <c r="H56" s="49"/>
      <c r="I56" s="51"/>
      <c r="J56" s="51"/>
      <c r="K56" s="49"/>
      <c r="L56" s="49"/>
      <c r="M56" s="49"/>
      <c r="N56" s="49"/>
      <c r="O56" s="49"/>
      <c r="P56" s="49"/>
    </row>
    <row r="57" spans="1:16" ht="15">
      <c r="A57" s="49"/>
      <c r="B57" s="49"/>
      <c r="C57" s="49"/>
      <c r="D57" s="49"/>
      <c r="E57" s="49"/>
      <c r="F57" s="49"/>
      <c r="G57" s="49"/>
      <c r="H57" s="49"/>
      <c r="I57" s="51"/>
      <c r="J57" s="51"/>
      <c r="K57" s="49"/>
      <c r="L57" s="49"/>
      <c r="M57" s="49"/>
      <c r="N57" s="49"/>
      <c r="O57" s="49"/>
      <c r="P57" s="49"/>
    </row>
    <row r="58" spans="1:16" ht="15">
      <c r="A58" s="49"/>
      <c r="B58" s="49"/>
      <c r="C58" s="49"/>
      <c r="D58" s="49"/>
      <c r="E58" s="49"/>
      <c r="F58" s="49"/>
      <c r="G58" s="49"/>
      <c r="H58" s="49"/>
      <c r="I58" s="51"/>
      <c r="J58" s="51"/>
      <c r="K58" s="49"/>
      <c r="L58" s="49"/>
      <c r="M58" s="49"/>
      <c r="N58" s="49"/>
      <c r="O58" s="49"/>
      <c r="P58" s="49"/>
    </row>
    <row r="59" spans="1:16" ht="15">
      <c r="A59" s="49"/>
      <c r="B59" s="49"/>
      <c r="C59" s="49"/>
      <c r="D59" s="49"/>
      <c r="E59" s="49"/>
      <c r="F59" s="49"/>
      <c r="G59" s="49"/>
      <c r="H59" s="49"/>
      <c r="I59" s="51"/>
      <c r="J59" s="51"/>
      <c r="K59" s="49"/>
      <c r="L59" s="49"/>
      <c r="M59" s="49"/>
      <c r="N59" s="49"/>
      <c r="O59" s="49"/>
      <c r="P59" s="49"/>
    </row>
    <row r="60" spans="1:14" ht="15">
      <c r="A60" s="49"/>
      <c r="B60" s="49"/>
      <c r="C60" s="49"/>
      <c r="D60" s="49"/>
      <c r="E60" s="49"/>
      <c r="F60" s="49"/>
      <c r="G60" s="49"/>
      <c r="H60" s="49"/>
      <c r="I60" s="51"/>
      <c r="J60" s="51"/>
      <c r="K60" s="49"/>
      <c r="L60" s="49"/>
      <c r="M60" s="49"/>
      <c r="N60" s="49"/>
    </row>
    <row r="61" spans="1:14" ht="15">
      <c r="A61" s="49"/>
      <c r="B61" s="49"/>
      <c r="C61" s="49"/>
      <c r="D61" s="49"/>
      <c r="E61" s="49"/>
      <c r="F61" s="49"/>
      <c r="G61" s="49"/>
      <c r="H61" s="49"/>
      <c r="I61" s="51"/>
      <c r="J61" s="51"/>
      <c r="K61" s="49"/>
      <c r="L61" s="49"/>
      <c r="M61" s="49"/>
      <c r="N61" s="49"/>
    </row>
    <row r="62" spans="1:14" ht="15">
      <c r="A62" s="49"/>
      <c r="B62" s="49"/>
      <c r="C62" s="49"/>
      <c r="D62" s="49"/>
      <c r="E62" s="49"/>
      <c r="F62" s="49"/>
      <c r="G62" s="49"/>
      <c r="H62" s="49"/>
      <c r="I62" s="51"/>
      <c r="J62" s="51"/>
      <c r="K62" s="49"/>
      <c r="L62" s="49"/>
      <c r="M62" s="49"/>
      <c r="N62" s="49"/>
    </row>
    <row r="63" spans="1:14" ht="15">
      <c r="A63" s="49"/>
      <c r="B63" s="49"/>
      <c r="C63" s="49"/>
      <c r="D63" s="49"/>
      <c r="E63" s="49"/>
      <c r="F63" s="49"/>
      <c r="G63" s="49"/>
      <c r="H63" s="49"/>
      <c r="I63" s="51"/>
      <c r="J63" s="51"/>
      <c r="K63" s="49"/>
      <c r="L63" s="49"/>
      <c r="M63" s="49"/>
      <c r="N63" s="49"/>
    </row>
    <row r="64" spans="1:14" ht="15">
      <c r="A64" s="49"/>
      <c r="B64" s="49"/>
      <c r="C64" s="49"/>
      <c r="D64" s="49"/>
      <c r="E64" s="49"/>
      <c r="F64" s="49"/>
      <c r="G64" s="49"/>
      <c r="H64" s="49"/>
      <c r="I64" s="51"/>
      <c r="J64" s="51"/>
      <c r="K64" s="49"/>
      <c r="L64" s="49"/>
      <c r="M64" s="49"/>
      <c r="N64" s="49"/>
    </row>
    <row r="65" spans="1:14" ht="15">
      <c r="A65" s="49"/>
      <c r="B65" s="49"/>
      <c r="C65" s="49"/>
      <c r="D65" s="49"/>
      <c r="E65" s="49"/>
      <c r="F65" s="49"/>
      <c r="G65" s="49"/>
      <c r="H65" s="49"/>
      <c r="I65" s="51"/>
      <c r="J65" s="51"/>
      <c r="K65" s="49"/>
      <c r="L65" s="49"/>
      <c r="M65" s="49"/>
      <c r="N65" s="49"/>
    </row>
    <row r="66" spans="1:14" ht="15">
      <c r="A66" s="49"/>
      <c r="B66" s="49"/>
      <c r="C66" s="49"/>
      <c r="D66" s="49"/>
      <c r="E66" s="49"/>
      <c r="F66" s="49"/>
      <c r="G66" s="49"/>
      <c r="H66" s="49"/>
      <c r="I66" s="51"/>
      <c r="J66" s="51"/>
      <c r="K66" s="49"/>
      <c r="L66" s="49"/>
      <c r="M66" s="49"/>
      <c r="N66" s="49"/>
    </row>
    <row r="67" spans="1:14" ht="15">
      <c r="A67" s="49"/>
      <c r="B67" s="49"/>
      <c r="C67" s="49"/>
      <c r="D67" s="49"/>
      <c r="E67" s="49"/>
      <c r="F67" s="49"/>
      <c r="G67" s="49"/>
      <c r="H67" s="49"/>
      <c r="I67" s="51"/>
      <c r="J67" s="51"/>
      <c r="K67" s="49"/>
      <c r="L67" s="49"/>
      <c r="M67" s="49"/>
      <c r="N67" s="49"/>
    </row>
    <row r="68" spans="1:14" ht="15">
      <c r="A68" s="49"/>
      <c r="B68" s="49"/>
      <c r="C68" s="49"/>
      <c r="D68" s="49"/>
      <c r="E68" s="49"/>
      <c r="F68" s="49"/>
      <c r="G68" s="49"/>
      <c r="H68" s="49"/>
      <c r="I68" s="51"/>
      <c r="J68" s="51"/>
      <c r="K68" s="49"/>
      <c r="L68" s="49"/>
      <c r="M68" s="49"/>
      <c r="N68" s="49"/>
    </row>
    <row r="69" spans="1:14" ht="15">
      <c r="A69" s="49"/>
      <c r="B69" s="49"/>
      <c r="C69" s="49"/>
      <c r="D69" s="49"/>
      <c r="E69" s="49"/>
      <c r="F69" s="49"/>
      <c r="G69" s="49"/>
      <c r="H69" s="49"/>
      <c r="I69" s="51"/>
      <c r="J69" s="51"/>
      <c r="K69" s="49"/>
      <c r="L69" s="49"/>
      <c r="M69" s="49"/>
      <c r="N69" s="49"/>
    </row>
    <row r="70" spans="1:14" ht="15">
      <c r="A70" s="49"/>
      <c r="B70" s="49"/>
      <c r="C70" s="49"/>
      <c r="D70" s="49"/>
      <c r="E70" s="49"/>
      <c r="F70" s="49"/>
      <c r="G70" s="49"/>
      <c r="H70" s="49"/>
      <c r="I70" s="51"/>
      <c r="J70" s="51"/>
      <c r="K70" s="49"/>
      <c r="L70" s="49"/>
      <c r="M70" s="49"/>
      <c r="N70" s="49"/>
    </row>
    <row r="71" spans="1:14" ht="15">
      <c r="A71" s="49"/>
      <c r="B71" s="49"/>
      <c r="C71" s="49"/>
      <c r="D71" s="49"/>
      <c r="E71" s="49"/>
      <c r="F71" s="49"/>
      <c r="G71" s="49"/>
      <c r="H71" s="49"/>
      <c r="I71" s="51"/>
      <c r="J71" s="51"/>
      <c r="K71" s="49"/>
      <c r="L71" s="49"/>
      <c r="M71" s="49"/>
      <c r="N71" s="49"/>
    </row>
    <row r="72" spans="1:14" ht="15">
      <c r="A72" s="49"/>
      <c r="B72" s="49"/>
      <c r="C72" s="49"/>
      <c r="D72" s="49"/>
      <c r="E72" s="49"/>
      <c r="F72" s="49"/>
      <c r="G72" s="49"/>
      <c r="H72" s="49"/>
      <c r="I72" s="51"/>
      <c r="J72" s="51"/>
      <c r="K72" s="49"/>
      <c r="L72" s="49"/>
      <c r="M72" s="49"/>
      <c r="N72" s="49"/>
    </row>
    <row r="73" spans="1:14" ht="15">
      <c r="A73" s="49"/>
      <c r="B73" s="49"/>
      <c r="C73" s="49"/>
      <c r="D73" s="49"/>
      <c r="E73" s="49"/>
      <c r="F73" s="49"/>
      <c r="G73" s="49"/>
      <c r="H73" s="49"/>
      <c r="I73" s="51"/>
      <c r="J73" s="51"/>
      <c r="K73" s="49"/>
      <c r="L73" s="49"/>
      <c r="M73" s="49"/>
      <c r="N73" s="49"/>
    </row>
    <row r="74" spans="1:14" ht="15">
      <c r="A74" s="49"/>
      <c r="B74" s="49"/>
      <c r="C74" s="49"/>
      <c r="D74" s="49"/>
      <c r="E74" s="49"/>
      <c r="F74" s="49"/>
      <c r="G74" s="49"/>
      <c r="H74" s="49"/>
      <c r="I74" s="51"/>
      <c r="J74" s="51"/>
      <c r="K74" s="49"/>
      <c r="L74" s="49"/>
      <c r="M74" s="49"/>
      <c r="N74" s="49"/>
    </row>
    <row r="75" spans="1:14" ht="15">
      <c r="A75" s="49"/>
      <c r="B75" s="49"/>
      <c r="C75" s="49"/>
      <c r="D75" s="49"/>
      <c r="E75" s="49"/>
      <c r="F75" s="49"/>
      <c r="G75" s="49"/>
      <c r="H75" s="49"/>
      <c r="I75" s="51"/>
      <c r="J75" s="51"/>
      <c r="K75" s="49"/>
      <c r="L75" s="49"/>
      <c r="M75" s="49"/>
      <c r="N75" s="49"/>
    </row>
    <row r="76" spans="1:14" ht="15">
      <c r="A76" s="49"/>
      <c r="B76" s="49"/>
      <c r="C76" s="49"/>
      <c r="D76" s="49"/>
      <c r="E76" s="49"/>
      <c r="F76" s="49"/>
      <c r="G76" s="49"/>
      <c r="H76" s="49"/>
      <c r="I76" s="51"/>
      <c r="J76" s="51"/>
      <c r="K76" s="49"/>
      <c r="L76" s="49"/>
      <c r="M76" s="49"/>
      <c r="N76" s="49"/>
    </row>
    <row r="77" spans="1:14" ht="15">
      <c r="A77" s="49"/>
      <c r="B77" s="49"/>
      <c r="C77" s="49"/>
      <c r="D77" s="49"/>
      <c r="E77" s="49"/>
      <c r="F77" s="49"/>
      <c r="G77" s="49"/>
      <c r="H77" s="49"/>
      <c r="I77" s="51"/>
      <c r="J77" s="51"/>
      <c r="K77" s="49"/>
      <c r="L77" s="49"/>
      <c r="M77" s="49"/>
      <c r="N77" s="49"/>
    </row>
    <row r="78" spans="1:14" ht="15">
      <c r="A78" s="49"/>
      <c r="B78" s="49"/>
      <c r="C78" s="49"/>
      <c r="D78" s="49"/>
      <c r="E78" s="49"/>
      <c r="F78" s="49"/>
      <c r="G78" s="49"/>
      <c r="H78" s="49"/>
      <c r="I78" s="51"/>
      <c r="J78" s="51"/>
      <c r="K78" s="49"/>
      <c r="L78" s="49"/>
      <c r="M78" s="49"/>
      <c r="N78" s="49"/>
    </row>
    <row r="79" spans="1:14" ht="15">
      <c r="A79" s="49"/>
      <c r="B79" s="49"/>
      <c r="C79" s="49"/>
      <c r="D79" s="49"/>
      <c r="E79" s="49"/>
      <c r="F79" s="49"/>
      <c r="G79" s="49"/>
      <c r="H79" s="49"/>
      <c r="I79" s="51"/>
      <c r="J79" s="51"/>
      <c r="K79" s="49"/>
      <c r="L79" s="49"/>
      <c r="M79" s="49"/>
      <c r="N79" s="49"/>
    </row>
    <row r="80" spans="1:14" ht="15">
      <c r="A80" s="49"/>
      <c r="B80" s="49"/>
      <c r="C80" s="49"/>
      <c r="D80" s="49"/>
      <c r="E80" s="49"/>
      <c r="F80" s="49"/>
      <c r="G80" s="49"/>
      <c r="H80" s="49"/>
      <c r="I80" s="51"/>
      <c r="J80" s="51"/>
      <c r="K80" s="49"/>
      <c r="L80" s="49"/>
      <c r="M80" s="49"/>
      <c r="N80" s="49"/>
    </row>
    <row r="81" spans="1:14" ht="15">
      <c r="A81" s="49"/>
      <c r="B81" s="49"/>
      <c r="C81" s="49"/>
      <c r="D81" s="49"/>
      <c r="E81" s="49"/>
      <c r="F81" s="49"/>
      <c r="G81" s="49"/>
      <c r="H81" s="49"/>
      <c r="I81" s="51"/>
      <c r="J81" s="51"/>
      <c r="K81" s="49"/>
      <c r="L81" s="49"/>
      <c r="M81" s="49"/>
      <c r="N81" s="49"/>
    </row>
    <row r="82" spans="1:14" ht="15">
      <c r="A82" s="49"/>
      <c r="B82" s="49"/>
      <c r="C82" s="49"/>
      <c r="D82" s="49"/>
      <c r="E82" s="49"/>
      <c r="F82" s="49"/>
      <c r="G82" s="49"/>
      <c r="H82" s="49"/>
      <c r="I82" s="51"/>
      <c r="J82" s="51"/>
      <c r="K82" s="49"/>
      <c r="L82" s="49"/>
      <c r="M82" s="49"/>
      <c r="N82" s="49"/>
    </row>
    <row r="83" spans="1:14" ht="15">
      <c r="A83" s="49"/>
      <c r="B83" s="49"/>
      <c r="C83" s="49"/>
      <c r="D83" s="49"/>
      <c r="E83" s="49"/>
      <c r="F83" s="49"/>
      <c r="G83" s="49"/>
      <c r="H83" s="49"/>
      <c r="I83" s="51"/>
      <c r="J83" s="51"/>
      <c r="K83" s="49"/>
      <c r="L83" s="49"/>
      <c r="M83" s="49"/>
      <c r="N83" s="49"/>
    </row>
    <row r="84" spans="1:14" ht="15">
      <c r="A84" s="49"/>
      <c r="B84" s="49"/>
      <c r="C84" s="49"/>
      <c r="D84" s="49"/>
      <c r="E84" s="49"/>
      <c r="F84" s="49"/>
      <c r="G84" s="49"/>
      <c r="H84" s="49"/>
      <c r="I84" s="51"/>
      <c r="J84" s="51"/>
      <c r="K84" s="49"/>
      <c r="L84" s="49"/>
      <c r="M84" s="49"/>
      <c r="N84" s="49"/>
    </row>
  </sheetData>
  <sheetProtection/>
  <mergeCells count="14">
    <mergeCell ref="B31:C31"/>
    <mergeCell ref="B33:C33"/>
    <mergeCell ref="B35:C35"/>
    <mergeCell ref="B37:C37"/>
    <mergeCell ref="C3:E3"/>
    <mergeCell ref="I38:I39"/>
    <mergeCell ref="J38:J39"/>
    <mergeCell ref="D1:E1"/>
    <mergeCell ref="C2:D2"/>
    <mergeCell ref="A8:E8"/>
    <mergeCell ref="A9:E9"/>
    <mergeCell ref="B11:C11"/>
    <mergeCell ref="A29:A36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8515625" style="0" customWidth="1"/>
    <col min="2" max="2" width="3.421875" style="0" customWidth="1"/>
    <col min="3" max="3" width="18.57421875" style="0" customWidth="1"/>
    <col min="4" max="4" width="11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48"/>
      <c r="B1" s="148"/>
      <c r="C1" s="49"/>
      <c r="D1" s="235" t="s">
        <v>150</v>
      </c>
      <c r="E1" s="235"/>
    </row>
    <row r="2" spans="1:5" ht="12.75" customHeight="1">
      <c r="A2" s="148"/>
      <c r="B2" s="148"/>
      <c r="C2" s="237" t="s">
        <v>1</v>
      </c>
      <c r="D2" s="237"/>
      <c r="E2" s="149"/>
    </row>
    <row r="3" spans="1:5" ht="45" customHeight="1">
      <c r="A3" s="148"/>
      <c r="B3" s="148"/>
      <c r="C3" s="238" t="s">
        <v>2</v>
      </c>
      <c r="D3" s="238"/>
      <c r="E3" s="238"/>
    </row>
    <row r="4" spans="1:5" ht="22.5" customHeight="1">
      <c r="A4" s="148"/>
      <c r="B4" s="148"/>
      <c r="C4" s="52"/>
      <c r="D4" s="53" t="s">
        <v>3</v>
      </c>
      <c r="E4" s="148"/>
    </row>
    <row r="5" spans="1:5" ht="15.75">
      <c r="A5" s="148"/>
      <c r="B5" s="148"/>
      <c r="C5" s="55" t="s">
        <v>201</v>
      </c>
      <c r="D5" s="53"/>
      <c r="E5" s="148"/>
    </row>
    <row r="6" spans="1:5" ht="12" customHeight="1">
      <c r="A6" s="148"/>
      <c r="B6" s="148"/>
      <c r="C6" s="5" t="s">
        <v>4</v>
      </c>
      <c r="D6" s="57"/>
      <c r="E6" s="148"/>
    </row>
    <row r="7" spans="1:5" ht="17.25" customHeight="1">
      <c r="A7" s="148"/>
      <c r="B7" s="148"/>
      <c r="C7" s="6" t="s">
        <v>97</v>
      </c>
      <c r="D7" s="59"/>
      <c r="E7" s="148"/>
    </row>
    <row r="8" spans="1:5" ht="30.75" customHeight="1">
      <c r="A8" s="276" t="s">
        <v>100</v>
      </c>
      <c r="B8" s="276"/>
      <c r="C8" s="276"/>
      <c r="D8" s="276"/>
      <c r="E8" s="276"/>
    </row>
    <row r="9" spans="1:8" ht="45.75" customHeight="1">
      <c r="A9" s="269" t="s">
        <v>151</v>
      </c>
      <c r="B9" s="269"/>
      <c r="C9" s="269"/>
      <c r="D9" s="269"/>
      <c r="E9" s="269"/>
      <c r="G9" s="64">
        <v>437.5</v>
      </c>
      <c r="H9" s="65">
        <v>668.3</v>
      </c>
    </row>
    <row r="10" spans="1:5" ht="16.5">
      <c r="A10" s="150"/>
      <c r="B10" s="150"/>
      <c r="C10" s="150" t="s">
        <v>185</v>
      </c>
      <c r="D10" s="150"/>
      <c r="E10" s="150"/>
    </row>
    <row r="11" spans="1:5" ht="84" customHeight="1">
      <c r="A11" s="151"/>
      <c r="B11" s="240" t="s">
        <v>102</v>
      </c>
      <c r="C11" s="241"/>
      <c r="D11" s="152" t="s">
        <v>152</v>
      </c>
      <c r="E11" s="152" t="s">
        <v>153</v>
      </c>
    </row>
    <row r="12" spans="1:5" ht="15.75" customHeight="1">
      <c r="A12" s="270" t="s">
        <v>154</v>
      </c>
      <c r="B12" s="271"/>
      <c r="C12" s="271"/>
      <c r="D12" s="271"/>
      <c r="E12" s="272"/>
    </row>
    <row r="13" spans="1:5" ht="47.25">
      <c r="A13" s="87" t="s">
        <v>155</v>
      </c>
      <c r="B13" s="153">
        <v>1</v>
      </c>
      <c r="C13" s="154" t="s">
        <v>109</v>
      </c>
      <c r="D13" s="223">
        <v>5740.566368367372</v>
      </c>
      <c r="E13" s="156">
        <f>D13/12/$H$9</f>
        <v>0.7158170442874174</v>
      </c>
    </row>
    <row r="14" spans="1:5" ht="47.25">
      <c r="A14" s="76" t="s">
        <v>156</v>
      </c>
      <c r="B14" s="157">
        <v>12</v>
      </c>
      <c r="C14" s="158" t="s">
        <v>117</v>
      </c>
      <c r="D14" s="159">
        <v>0</v>
      </c>
      <c r="E14" s="160">
        <f>D14/12/$H$9</f>
        <v>0</v>
      </c>
    </row>
    <row r="15" spans="1:5" ht="33" customHeight="1">
      <c r="A15" s="76" t="s">
        <v>157</v>
      </c>
      <c r="B15" s="157">
        <v>2</v>
      </c>
      <c r="C15" s="158" t="s">
        <v>117</v>
      </c>
      <c r="D15" s="159">
        <v>0</v>
      </c>
      <c r="E15" s="160">
        <f>D15/12/$H$9</f>
        <v>0</v>
      </c>
    </row>
    <row r="16" spans="1:5" ht="30.75" customHeight="1">
      <c r="A16" s="76" t="s">
        <v>158</v>
      </c>
      <c r="B16" s="157">
        <v>1</v>
      </c>
      <c r="C16" s="158" t="s">
        <v>117</v>
      </c>
      <c r="D16" s="161">
        <v>0</v>
      </c>
      <c r="E16" s="162">
        <f>D16/12/$H$9</f>
        <v>0</v>
      </c>
    </row>
    <row r="17" spans="1:5" ht="34.5" customHeight="1">
      <c r="A17" s="273" t="s">
        <v>111</v>
      </c>
      <c r="B17" s="274"/>
      <c r="C17" s="274"/>
      <c r="D17" s="274"/>
      <c r="E17" s="275"/>
    </row>
    <row r="18" spans="1:5" ht="17.25" customHeight="1">
      <c r="A18" s="87" t="s">
        <v>159</v>
      </c>
      <c r="B18" s="153">
        <v>4</v>
      </c>
      <c r="C18" s="154" t="s">
        <v>117</v>
      </c>
      <c r="D18" s="155">
        <v>0</v>
      </c>
      <c r="E18" s="160">
        <f>D18/12/$H$9</f>
        <v>0</v>
      </c>
    </row>
    <row r="19" spans="1:5" ht="15" customHeight="1">
      <c r="A19" s="76" t="s">
        <v>160</v>
      </c>
      <c r="B19" s="163"/>
      <c r="C19" s="158" t="s">
        <v>109</v>
      </c>
      <c r="D19" s="159">
        <v>0</v>
      </c>
      <c r="E19" s="160">
        <f>D19/12/$H$9</f>
        <v>0</v>
      </c>
    </row>
    <row r="20" spans="1:5" ht="33.75" customHeight="1">
      <c r="A20" s="97" t="s">
        <v>161</v>
      </c>
      <c r="B20" s="164">
        <v>1</v>
      </c>
      <c r="C20" s="165" t="s">
        <v>162</v>
      </c>
      <c r="D20" s="170">
        <v>2953.693122869366</v>
      </c>
      <c r="E20" s="160">
        <f>D20/12/$H$9</f>
        <v>0.36830928261626095</v>
      </c>
    </row>
    <row r="21" spans="1:5" ht="15.75" customHeight="1">
      <c r="A21" s="261" t="s">
        <v>163</v>
      </c>
      <c r="B21" s="262"/>
      <c r="C21" s="262"/>
      <c r="D21" s="263"/>
      <c r="E21" s="264"/>
    </row>
    <row r="22" spans="1:5" ht="94.5">
      <c r="A22" s="166" t="s">
        <v>164</v>
      </c>
      <c r="B22" s="265" t="s">
        <v>165</v>
      </c>
      <c r="C22" s="266"/>
      <c r="D22" s="224">
        <v>0</v>
      </c>
      <c r="E22" s="160">
        <f>D22/12/$H$9</f>
        <v>0</v>
      </c>
    </row>
    <row r="23" spans="1:5" s="168" customFormat="1" ht="15.75">
      <c r="A23" s="169" t="s">
        <v>166</v>
      </c>
      <c r="B23" s="267" t="s">
        <v>162</v>
      </c>
      <c r="C23" s="268"/>
      <c r="D23" s="225">
        <v>4487.641983217467</v>
      </c>
      <c r="E23" s="167">
        <f>D23/12/$H$9</f>
        <v>0.5595842664493824</v>
      </c>
    </row>
    <row r="24" spans="1:11" s="168" customFormat="1" ht="15.75">
      <c r="A24" s="252" t="s">
        <v>167</v>
      </c>
      <c r="B24" s="253"/>
      <c r="C24" s="253"/>
      <c r="D24" s="254"/>
      <c r="E24" s="255"/>
      <c r="F24"/>
      <c r="G24"/>
      <c r="H24"/>
      <c r="I24"/>
      <c r="J24"/>
      <c r="K24"/>
    </row>
    <row r="25" spans="1:5" ht="15.75" customHeight="1">
      <c r="A25" s="171" t="s">
        <v>168</v>
      </c>
      <c r="B25" s="256"/>
      <c r="C25" s="257"/>
      <c r="D25" s="159"/>
      <c r="E25" s="172">
        <f>D25/12/$H$9</f>
        <v>0</v>
      </c>
    </row>
    <row r="26" spans="1:5" ht="31.5">
      <c r="A26" s="173" t="s">
        <v>169</v>
      </c>
      <c r="B26" s="250"/>
      <c r="C26" s="251"/>
      <c r="D26" s="159"/>
      <c r="E26" s="172">
        <f>D26/12/$H$9</f>
        <v>0</v>
      </c>
    </row>
    <row r="27" spans="1:5" ht="14.25">
      <c r="A27" s="258" t="s">
        <v>143</v>
      </c>
      <c r="B27" s="259"/>
      <c r="C27" s="259"/>
      <c r="D27" s="259"/>
      <c r="E27" s="260"/>
    </row>
    <row r="28" spans="1:5" ht="15.75">
      <c r="A28" s="174" t="s">
        <v>170</v>
      </c>
      <c r="B28" s="175"/>
      <c r="C28" s="175"/>
      <c r="D28" s="176">
        <f>D13+D14+D15+D16+D18+D19+D20+D22+D23+D25+D26</f>
        <v>13181.901474454206</v>
      </c>
      <c r="E28" s="177">
        <f>E13+E14+E15+E16+E18+E19+E20+E22+E23+E25+E26</f>
        <v>1.6437105933530607</v>
      </c>
    </row>
    <row r="30" ht="12.75">
      <c r="D30" s="226">
        <v>0.15246040587776116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6:C26"/>
    <mergeCell ref="A24:E24"/>
    <mergeCell ref="B25:C25"/>
    <mergeCell ref="A27:E27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2012-07-25T01:43:55Z</cp:lastPrinted>
  <dcterms:created xsi:type="dcterms:W3CDTF">1996-10-08T23:32:33Z</dcterms:created>
  <dcterms:modified xsi:type="dcterms:W3CDTF">2012-07-25T01:43:55Z</dcterms:modified>
  <cp:category/>
  <cp:version/>
  <cp:contentType/>
  <cp:contentStatus/>
</cp:coreProperties>
</file>