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<sst xmlns="http://schemas.openxmlformats.org/spreadsheetml/2006/main" count="289" uniqueCount="210">
  <si>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</si>
  <si>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</si>
  <si>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</si>
  <si>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</si>
  <si>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</si>
  <si>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</si>
  <si>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</si>
  <si>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</si>
  <si>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</si>
  <si>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</si>
  <si>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</si>
  <si>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</si>
  <si>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</si>
  <si>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</si>
  <si>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</si>
  <si>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</si>
  <si>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</si>
  <si>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</si>
  <si>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</si>
  <si>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</si>
  <si>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</si>
  <si>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</si>
  <si>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</si>
  <si>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</si>
  <si>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</si>
  <si>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</si>
  <si>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</si>
  <si>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</si>
  <si>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</si>
  <si>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</si>
  <si>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</si>
  <si>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</si>
  <si>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</si>
  <si>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</si>
  <si>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</si>
  <si>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</si>
  <si>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</si>
  <si>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</si>
  <si>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</si>
  <si>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</si>
  <si>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</si>
  <si>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</si>
  <si>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</si>
  <si>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</si>
  <si>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</si>
  <si>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</si>
  <si>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</si>
  <si>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</si>
  <si>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</si>
  <si>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</si>
  <si>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</si>
  <si>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</si>
  <si>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</si>
  <si>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</si>
  <si>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</si>
  <si>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</si>
  <si>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</si>
  <si>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</si>
  <si>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</si>
  <si>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</si>
  <si>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</si>
  <si>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</si>
  <si>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</si>
  <si>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</si>
  <si>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чердачное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</si>
  <si>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</si>
  <si>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</si>
  <si>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</si>
  <si>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</si>
  <si>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</si>
  <si>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</si>
  <si>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</si>
  <si>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</si>
  <si>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</si>
  <si>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</si>
  <si>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</si>
  <si>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</si>
  <si>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</si>
  <si>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есть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</si>
  <si>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</si>
  <si>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</si>
  <si>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</si>
  <si>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</si>
  <si>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</si>
  <si>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</si>
  <si>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</si>
  <si>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</si>
  <si>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</si>
  <si>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</si>
  <si>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</si>
  <si>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</si>
  <si>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</si>
  <si>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</si>
  <si>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</si>
  <si>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</si>
  <si>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</si>
  <si>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</si>
  <si>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</si>
  <si>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Д.В.Козлов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</si>
  <si>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</si>
  <si>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</si>
  <si>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</si>
  <si>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</si>
  <si>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</si>
  <si>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</si>
  <si>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</si>
  <si>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</si>
  <si>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</si>
  <si>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</si>
  <si>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</si>
  <si>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</si>
  <si>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</si>
  <si>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</si>
  <si>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</si>
  <si>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</si>
  <si>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</si>
  <si>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</si>
  <si>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</si>
  <si>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</si>
  <si>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</si>
  <si>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</si>
  <si>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</si>
  <si>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</si>
  <si>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</si>
  <si>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</si>
  <si>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</si>
  <si>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</si>
  <si>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</si>
  <si>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</si>
  <si>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</si>
  <si>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</si>
  <si>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</si>
  <si>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</si>
  <si>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</si>
  <si>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</si>
  <si>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</si>
  <si>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</si>
  <si>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</si>
  <si>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</si>
  <si>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</si>
  <si>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</si>
  <si>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</si>
  <si>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</si>
  <si>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</si>
  <si>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изменена площадь</t>
  </si>
  <si>
    <t>конкурс 2008</t>
  </si>
  <si>
    <t>без НДС</t>
  </si>
  <si>
    <t>пост</t>
  </si>
  <si>
    <t>пост без НДС</t>
  </si>
  <si>
    <t>субсидия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</si>
  <si>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</si>
  <si>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</si>
  <si>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</si>
  <si>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</si>
  <si>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</si>
  <si>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</si>
  <si>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</si>
  <si>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</si>
  <si>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</si>
  <si>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</si>
  <si>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</si>
  <si>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</si>
  <si>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</si>
  <si>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</si>
  <si>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</si>
  <si>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</si>
  <si>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</si>
  <si>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</si>
  <si>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</si>
  <si>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</si>
  <si>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</si>
  <si>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</si>
  <si>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>деревянное отепленное</t>
  </si>
  <si>
    <t>бревенчатые д=22см</t>
  </si>
  <si>
    <t>н/у</t>
  </si>
  <si>
    <t>Бутовый ленточный</t>
  </si>
  <si>
    <t>деревянные</t>
  </si>
  <si>
    <t>"_____" ________________ 2012г.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</si>
  <si>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</si>
  <si>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10. Освещение мест общего пользования</t>
  </si>
  <si>
    <t>часов в сутки</t>
  </si>
  <si>
    <t>13. Консервация, ремонт, регулировка, промывка, испытание, расконсервация системы отопления, ремонт просевшей отмостки</t>
  </si>
  <si>
    <t>16. Утепление и прочистка дымовентиляционных каналов</t>
  </si>
  <si>
    <t>Проверка наличия тяги в дымовентиляционных каналах</t>
  </si>
  <si>
    <t>V. Итого расходы</t>
  </si>
  <si>
    <t>Управленческие расходы</t>
  </si>
  <si>
    <t>Всего расходы</t>
  </si>
  <si>
    <t>Ломоносова 5 лит Б</t>
  </si>
  <si>
    <t>местами значит отколы</t>
  </si>
  <si>
    <t xml:space="preserve"> трещины в дереве</t>
  </si>
  <si>
    <t xml:space="preserve"> незначит осадка</t>
  </si>
  <si>
    <t>значит. Трещины</t>
  </si>
  <si>
    <t>шифер по Обрешетке</t>
  </si>
  <si>
    <t>трещины незначит. В кровле</t>
  </si>
  <si>
    <t>дощатый по лагам , окрашенный</t>
  </si>
  <si>
    <t>местами щели, трещины</t>
  </si>
  <si>
    <t>2-е глухие створные</t>
  </si>
  <si>
    <t>филенчатые, филенчатые</t>
  </si>
  <si>
    <t>трещины в полотнах</t>
  </si>
  <si>
    <t>штукатурка побелка, окраска</t>
  </si>
  <si>
    <t>незначит. Износ окраски</t>
  </si>
  <si>
    <t>обшит, окрашен</t>
  </si>
  <si>
    <t>трещ. В штукат.</t>
  </si>
  <si>
    <t>удовл</t>
  </si>
  <si>
    <t>-</t>
  </si>
  <si>
    <t>хорошее</t>
  </si>
  <si>
    <t>отмостка</t>
  </si>
  <si>
    <t>трещины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</si>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</sst>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5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14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wrapText="1" indent="3"/>
    </xf>
    <xf numFmtId="0" fontId="7" fillId="0" borderId="0" xfId="0" applyFont="1" applyBorder="1" applyAlignment="1">
      <alignment horizontal="left" wrapText="1" indent="3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7" xfId="0" applyFont="1" applyFill="1" applyBorder="1" applyAlignment="1">
      <alignment horizontal="left" vertical="top" wrapText="1" indent="2"/>
    </xf>
    <xf numFmtId="0" fontId="1" fillId="0" borderId="18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left" wrapText="1" indent="2"/>
    </xf>
    <xf numFmtId="0" fontId="1" fillId="0" borderId="17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left" vertical="center" wrapText="1" indent="2"/>
    </xf>
    <xf numFmtId="0" fontId="8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8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0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2" fillId="34" borderId="14" xfId="0" applyFont="1" applyFill="1" applyBorder="1" applyAlignment="1">
      <alignment/>
    </xf>
    <xf numFmtId="0" fontId="11" fillId="34" borderId="14" xfId="0" applyFont="1" applyFill="1" applyBorder="1" applyAlignment="1">
      <alignment/>
    </xf>
    <xf numFmtId="0" fontId="8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35" borderId="19" xfId="0" applyFont="1" applyFill="1" applyBorder="1" applyAlignment="1">
      <alignment vertical="top"/>
    </xf>
    <xf numFmtId="0" fontId="10" fillId="35" borderId="11" xfId="0" applyFont="1" applyFill="1" applyBorder="1" applyAlignment="1">
      <alignment horizontal="center" vertical="top" wrapText="1"/>
    </xf>
    <xf numFmtId="0" fontId="10" fillId="35" borderId="13" xfId="0" applyFont="1" applyFill="1" applyBorder="1" applyAlignment="1">
      <alignment horizontal="center" vertical="top" wrapText="1"/>
    </xf>
    <xf numFmtId="0" fontId="10" fillId="35" borderId="21" xfId="0" applyFont="1" applyFill="1" applyBorder="1" applyAlignment="1">
      <alignment horizontal="center" vertical="top" wrapText="1"/>
    </xf>
    <xf numFmtId="181" fontId="10" fillId="35" borderId="14" xfId="0" applyNumberFormat="1" applyFont="1" applyFill="1" applyBorder="1" applyAlignment="1">
      <alignment horizontal="center" vertical="top" wrapText="1"/>
    </xf>
    <xf numFmtId="43" fontId="10" fillId="35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3" fontId="1" fillId="0" borderId="16" xfId="42" applyNumberFormat="1" applyFont="1" applyFill="1" applyBorder="1" applyAlignment="1">
      <alignment/>
    </xf>
    <xf numFmtId="43" fontId="1" fillId="0" borderId="15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10" fillId="36" borderId="16" xfId="0" applyFont="1" applyFill="1" applyBorder="1" applyAlignment="1">
      <alignment vertical="top"/>
    </xf>
    <xf numFmtId="0" fontId="10" fillId="36" borderId="13" xfId="0" applyFont="1" applyFill="1" applyBorder="1" applyAlignment="1">
      <alignment vertical="top"/>
    </xf>
    <xf numFmtId="43" fontId="10" fillId="36" borderId="11" xfId="0" applyNumberFormat="1" applyFont="1" applyFill="1" applyBorder="1" applyAlignment="1">
      <alignment vertical="top"/>
    </xf>
    <xf numFmtId="0" fontId="10" fillId="36" borderId="11" xfId="0" applyFont="1" applyFill="1" applyBorder="1" applyAlignment="1">
      <alignment vertical="top"/>
    </xf>
    <xf numFmtId="0" fontId="10" fillId="36" borderId="20" xfId="0" applyFont="1" applyFill="1" applyBorder="1" applyAlignment="1">
      <alignment vertical="top"/>
    </xf>
    <xf numFmtId="181" fontId="10" fillId="36" borderId="14" xfId="0" applyNumberFormat="1" applyFont="1" applyFill="1" applyBorder="1" applyAlignment="1">
      <alignment/>
    </xf>
    <xf numFmtId="43" fontId="10" fillId="36" borderId="14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22" xfId="0" applyNumberFormat="1" applyFont="1" applyFill="1" applyBorder="1" applyAlignment="1">
      <alignment/>
    </xf>
    <xf numFmtId="0" fontId="8" fillId="0" borderId="23" xfId="0" applyFont="1" applyFill="1" applyBorder="1" applyAlignment="1">
      <alignment/>
    </xf>
    <xf numFmtId="43" fontId="1" fillId="0" borderId="22" xfId="42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3" fillId="0" borderId="23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43" fontId="1" fillId="0" borderId="17" xfId="42" applyNumberFormat="1" applyFont="1" applyFill="1" applyBorder="1" applyAlignment="1">
      <alignment/>
    </xf>
    <xf numFmtId="0" fontId="10" fillId="37" borderId="17" xfId="0" applyFont="1" applyFill="1" applyBorder="1" applyAlignment="1">
      <alignment vertical="top"/>
    </xf>
    <xf numFmtId="0" fontId="10" fillId="37" borderId="10" xfId="0" applyFont="1" applyFill="1" applyBorder="1" applyAlignment="1">
      <alignment vertical="top"/>
    </xf>
    <xf numFmtId="43" fontId="10" fillId="37" borderId="10" xfId="0" applyNumberFormat="1" applyFont="1" applyFill="1" applyBorder="1" applyAlignment="1">
      <alignment vertical="top"/>
    </xf>
    <xf numFmtId="0" fontId="10" fillId="37" borderId="11" xfId="0" applyFont="1" applyFill="1" applyBorder="1" applyAlignment="1">
      <alignment vertical="top"/>
    </xf>
    <xf numFmtId="0" fontId="10" fillId="37" borderId="20" xfId="0" applyFont="1" applyFill="1" applyBorder="1" applyAlignment="1">
      <alignment vertical="top"/>
    </xf>
    <xf numFmtId="181" fontId="10" fillId="37" borderId="14" xfId="0" applyNumberFormat="1" applyFont="1" applyFill="1" applyBorder="1" applyAlignment="1">
      <alignment/>
    </xf>
    <xf numFmtId="43" fontId="10" fillId="37" borderId="14" xfId="0" applyNumberFormat="1" applyFont="1" applyFill="1" applyBorder="1" applyAlignment="1">
      <alignment/>
    </xf>
    <xf numFmtId="43" fontId="1" fillId="0" borderId="23" xfId="42" applyNumberFormat="1" applyFont="1" applyFill="1" applyBorder="1" applyAlignment="1">
      <alignment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wrapText="1"/>
    </xf>
    <xf numFmtId="0" fontId="8" fillId="0" borderId="23" xfId="0" applyFont="1" applyFill="1" applyBorder="1" applyAlignment="1">
      <alignment horizontal="left" vertical="top" wrapText="1"/>
    </xf>
    <xf numFmtId="0" fontId="10" fillId="38" borderId="19" xfId="0" applyFont="1" applyFill="1" applyBorder="1" applyAlignment="1">
      <alignment vertical="top"/>
    </xf>
    <xf numFmtId="0" fontId="10" fillId="38" borderId="11" xfId="0" applyFont="1" applyFill="1" applyBorder="1" applyAlignment="1">
      <alignment horizontal="center" vertical="top"/>
    </xf>
    <xf numFmtId="43" fontId="10" fillId="38" borderId="11" xfId="0" applyNumberFormat="1" applyFont="1" applyFill="1" applyBorder="1" applyAlignment="1">
      <alignment horizontal="center" vertical="top"/>
    </xf>
    <xf numFmtId="0" fontId="10" fillId="38" borderId="20" xfId="0" applyFont="1" applyFill="1" applyBorder="1" applyAlignment="1">
      <alignment horizontal="center" vertical="top"/>
    </xf>
    <xf numFmtId="181" fontId="10" fillId="38" borderId="14" xfId="0" applyNumberFormat="1" applyFont="1" applyFill="1" applyBorder="1" applyAlignment="1">
      <alignment horizontal="center" vertical="top" wrapText="1"/>
    </xf>
    <xf numFmtId="43" fontId="10" fillId="38" borderId="14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23" xfId="0" applyFont="1" applyFill="1" applyBorder="1" applyAlignment="1">
      <alignment/>
    </xf>
    <xf numFmtId="0" fontId="9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10" fillId="39" borderId="19" xfId="0" applyFont="1" applyFill="1" applyBorder="1" applyAlignment="1">
      <alignment/>
    </xf>
    <xf numFmtId="0" fontId="10" fillId="39" borderId="11" xfId="0" applyFont="1" applyFill="1" applyBorder="1" applyAlignment="1">
      <alignment/>
    </xf>
    <xf numFmtId="43" fontId="10" fillId="39" borderId="11" xfId="0" applyNumberFormat="1" applyFont="1" applyFill="1" applyBorder="1" applyAlignment="1">
      <alignment/>
    </xf>
    <xf numFmtId="0" fontId="10" fillId="39" borderId="20" xfId="0" applyFont="1" applyFill="1" applyBorder="1" applyAlignment="1">
      <alignment/>
    </xf>
    <xf numFmtId="181" fontId="10" fillId="39" borderId="14" xfId="42" applyNumberFormat="1" applyFont="1" applyFill="1" applyBorder="1" applyAlignment="1">
      <alignment horizontal="center"/>
    </xf>
    <xf numFmtId="43" fontId="10" fillId="39" borderId="14" xfId="42" applyNumberFormat="1" applyFont="1" applyFill="1" applyBorder="1" applyAlignment="1">
      <alignment/>
    </xf>
    <xf numFmtId="43" fontId="10" fillId="39" borderId="14" xfId="42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181" fontId="10" fillId="0" borderId="0" xfId="42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2" fontId="10" fillId="0" borderId="0" xfId="0" applyNumberFormat="1" applyFont="1" applyFill="1" applyBorder="1" applyAlignment="1">
      <alignment/>
    </xf>
    <xf numFmtId="0" fontId="12" fillId="40" borderId="14" xfId="0" applyFont="1" applyFill="1" applyBorder="1" applyAlignment="1">
      <alignment/>
    </xf>
    <xf numFmtId="180" fontId="12" fillId="40" borderId="14" xfId="0" applyNumberFormat="1" applyFont="1" applyFill="1" applyBorder="1" applyAlignment="1">
      <alignment horizontal="left"/>
    </xf>
    <xf numFmtId="43" fontId="3" fillId="37" borderId="15" xfId="42" applyNumberFormat="1" applyFont="1" applyFill="1" applyBorder="1" applyAlignment="1">
      <alignment/>
    </xf>
    <xf numFmtId="9" fontId="12" fillId="37" borderId="15" xfId="55" applyFont="1" applyFill="1" applyBorder="1" applyAlignment="1">
      <alignment/>
    </xf>
    <xf numFmtId="43" fontId="3" fillId="36" borderId="14" xfId="42" applyNumberFormat="1" applyFont="1" applyFill="1" applyBorder="1" applyAlignment="1">
      <alignment/>
    </xf>
    <xf numFmtId="9" fontId="12" fillId="36" borderId="14" xfId="55" applyFont="1" applyFill="1" applyBorder="1" applyAlignment="1">
      <alignment/>
    </xf>
    <xf numFmtId="9" fontId="12" fillId="0" borderId="0" xfId="55" applyFont="1" applyFill="1" applyBorder="1" applyAlignment="1">
      <alignment/>
    </xf>
    <xf numFmtId="0" fontId="10" fillId="41" borderId="14" xfId="0" applyFont="1" applyFill="1" applyBorder="1" applyAlignment="1">
      <alignment/>
    </xf>
    <xf numFmtId="9" fontId="10" fillId="41" borderId="14" xfId="55" applyFont="1" applyFill="1" applyBorder="1" applyAlignment="1">
      <alignment/>
    </xf>
    <xf numFmtId="2" fontId="11" fillId="35" borderId="14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4" fillId="33" borderId="10" xfId="0" applyFont="1" applyFill="1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2" fontId="1" fillId="0" borderId="21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22" xfId="0" applyNumberFormat="1" applyFont="1" applyFill="1" applyBorder="1" applyAlignment="1">
      <alignment horizontal="center" vertical="top"/>
    </xf>
    <xf numFmtId="2" fontId="1" fillId="0" borderId="23" xfId="0" applyNumberFormat="1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>
      <alignment horizontal="center" vertical="top"/>
    </xf>
    <xf numFmtId="2" fontId="1" fillId="0" borderId="24" xfId="0" applyNumberFormat="1" applyFont="1" applyFill="1" applyBorder="1" applyAlignment="1">
      <alignment horizontal="center" vertical="top"/>
    </xf>
    <xf numFmtId="1" fontId="1" fillId="0" borderId="15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17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6" fillId="0" borderId="18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2" fontId="6" fillId="0" borderId="23" xfId="0" applyNumberFormat="1" applyFont="1" applyFill="1" applyBorder="1" applyAlignment="1">
      <alignment horizontal="center" vertical="top"/>
    </xf>
    <xf numFmtId="0" fontId="15" fillId="0" borderId="0" xfId="0" applyFont="1" applyAlignment="1">
      <alignment/>
    </xf>
    <xf numFmtId="0" fontId="1" fillId="0" borderId="16" xfId="0" applyFont="1" applyBorder="1" applyAlignment="1">
      <alignment horizontal="left" vertical="top" wrapText="1"/>
    </xf>
    <xf numFmtId="2" fontId="1" fillId="0" borderId="22" xfId="0" applyNumberFormat="1" applyFont="1" applyFill="1" applyBorder="1" applyAlignment="1">
      <alignment horizontal="center" vertical="top"/>
    </xf>
    <xf numFmtId="0" fontId="1" fillId="0" borderId="17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6" fillId="0" borderId="14" xfId="0" applyNumberFormat="1" applyFont="1" applyFill="1" applyBorder="1" applyAlignment="1">
      <alignment/>
    </xf>
    <xf numFmtId="2" fontId="16" fillId="0" borderId="14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2" fontId="8" fillId="0" borderId="0" xfId="0" applyNumberFormat="1" applyFont="1" applyFill="1" applyAlignment="1">
      <alignment/>
    </xf>
    <xf numFmtId="0" fontId="17" fillId="37" borderId="15" xfId="0" applyFont="1" applyFill="1" applyBorder="1" applyAlignment="1">
      <alignment/>
    </xf>
    <xf numFmtId="0" fontId="17" fillId="36" borderId="14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8" fillId="41" borderId="14" xfId="0" applyFont="1" applyFill="1" applyBorder="1" applyAlignment="1">
      <alignment/>
    </xf>
    <xf numFmtId="0" fontId="19" fillId="35" borderId="14" xfId="0" applyFont="1" applyFill="1" applyBorder="1" applyAlignment="1">
      <alignment/>
    </xf>
    <xf numFmtId="0" fontId="1" fillId="0" borderId="19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left" wrapText="1"/>
    </xf>
    <xf numFmtId="1" fontId="8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43" fontId="3" fillId="0" borderId="11" xfId="0" applyNumberFormat="1" applyFont="1" applyFill="1" applyBorder="1" applyAlignment="1">
      <alignment vertical="top"/>
    </xf>
    <xf numFmtId="0" fontId="3" fillId="0" borderId="20" xfId="0" applyFont="1" applyFill="1" applyBorder="1" applyAlignment="1">
      <alignment vertical="top"/>
    </xf>
    <xf numFmtId="43" fontId="10" fillId="39" borderId="14" xfId="42" applyNumberFormat="1" applyFont="1" applyFill="1" applyBorder="1" applyAlignment="1">
      <alignment horizontal="center"/>
    </xf>
    <xf numFmtId="43" fontId="3" fillId="39" borderId="14" xfId="42" applyNumberFormat="1" applyFont="1" applyFill="1" applyBorder="1" applyAlignment="1">
      <alignment/>
    </xf>
    <xf numFmtId="181" fontId="10" fillId="0" borderId="14" xfId="0" applyNumberFormat="1" applyFont="1" applyFill="1" applyBorder="1" applyAlignment="1">
      <alignment horizontal="center" vertical="top" wrapText="1"/>
    </xf>
    <xf numFmtId="43" fontId="10" fillId="0" borderId="14" xfId="0" applyNumberFormat="1" applyFont="1" applyFill="1" applyBorder="1" applyAlignment="1">
      <alignment horizontal="center" vertical="top" wrapText="1"/>
    </xf>
    <xf numFmtId="43" fontId="10" fillId="0" borderId="0" xfId="42" applyNumberFormat="1" applyFont="1" applyFill="1" applyBorder="1" applyAlignment="1">
      <alignment horizontal="center"/>
    </xf>
    <xf numFmtId="181" fontId="20" fillId="36" borderId="14" xfId="42" applyNumberFormat="1" applyFont="1" applyFill="1" applyBorder="1" applyAlignment="1">
      <alignment/>
    </xf>
    <xf numFmtId="1" fontId="6" fillId="0" borderId="15" xfId="0" applyNumberFormat="1" applyFont="1" applyFill="1" applyBorder="1" applyAlignment="1">
      <alignment horizontal="center" vertical="top"/>
    </xf>
    <xf numFmtId="1" fontId="1" fillId="0" borderId="21" xfId="0" applyNumberFormat="1" applyFont="1" applyFill="1" applyBorder="1" applyAlignment="1">
      <alignment horizontal="center" vertical="top"/>
    </xf>
    <xf numFmtId="1" fontId="6" fillId="0" borderId="24" xfId="0" applyNumberFormat="1" applyFont="1" applyFill="1" applyBorder="1" applyAlignment="1">
      <alignment horizontal="center" vertical="top"/>
    </xf>
    <xf numFmtId="9" fontId="0" fillId="0" borderId="0" xfId="55" applyFont="1" applyAlignment="1">
      <alignment/>
    </xf>
    <xf numFmtId="0" fontId="6" fillId="0" borderId="0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vertical="center" wrapText="1"/>
    </xf>
    <xf numFmtId="43" fontId="12" fillId="0" borderId="14" xfId="42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33" borderId="0" xfId="0" applyFont="1" applyFill="1" applyAlignment="1">
      <alignment horizontal="center" vertical="top"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9" fillId="0" borderId="0" xfId="0" applyFont="1" applyFill="1" applyAlignment="1">
      <alignment vertical="center"/>
    </xf>
    <xf numFmtId="0" fontId="3" fillId="33" borderId="0" xfId="0" applyFont="1" applyFill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wrapText="1"/>
    </xf>
    <xf numFmtId="0" fontId="8" fillId="0" borderId="23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wrapText="1"/>
    </xf>
    <xf numFmtId="0" fontId="8" fillId="0" borderId="23" xfId="0" applyFont="1" applyFill="1" applyBorder="1" applyAlignment="1">
      <alignment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left" wrapText="1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3" fillId="38" borderId="16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11" xfId="0" applyFont="1" applyFill="1" applyBorder="1" applyAlignment="1">
      <alignment horizontal="center" vertical="top" wrapText="1"/>
    </xf>
    <xf numFmtId="0" fontId="3" fillId="38" borderId="20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3" fillId="37" borderId="17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20" xfId="0" applyFont="1" applyFill="1" applyBorder="1" applyAlignment="1">
      <alignment horizontal="center" vertical="top" wrapText="1"/>
    </xf>
    <xf numFmtId="0" fontId="10" fillId="39" borderId="19" xfId="0" applyFont="1" applyFill="1" applyBorder="1" applyAlignment="1">
      <alignment horizontal="center"/>
    </xf>
    <xf numFmtId="0" fontId="10" fillId="39" borderId="11" xfId="0" applyFont="1" applyFill="1" applyBorder="1" applyAlignment="1">
      <alignment horizontal="center"/>
    </xf>
    <xf numFmtId="0" fontId="10" fillId="39" borderId="20" xfId="0" applyFont="1" applyFill="1" applyBorder="1" applyAlignment="1">
      <alignment horizontal="center"/>
    </xf>
    <xf numFmtId="0" fontId="14" fillId="33" borderId="0" xfId="0" applyFont="1" applyFill="1" applyAlignment="1">
      <alignment horizontal="center"/>
    </xf>
    <xf numFmtId="0" fontId="14" fillId="33" borderId="0" xfId="0" applyFont="1" applyFill="1" applyAlignment="1">
      <alignment horizontal="center" wrapText="1"/>
    </xf>
    <xf numFmtId="0" fontId="3" fillId="35" borderId="19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0" xfId="0" applyFont="1" applyFill="1" applyBorder="1" applyAlignment="1">
      <alignment horizontal="center" vertical="top" wrapText="1"/>
    </xf>
    <xf numFmtId="0" fontId="3" fillId="36" borderId="19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1" fillId="33" borderId="0" xfId="0" applyFont="1" applyFill="1" applyBorder="1" applyAlignment="1">
      <alignment wrapText="1" shrinkToFit="1"/>
    </xf>
    <xf numFmtId="0" fontId="0" fillId="0" borderId="0" xfId="0" applyAlignment="1">
      <alignment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6"/>
  <sheetViews>
    <sheetView zoomScalePageLayoutView="0" workbookViewId="0" topLeftCell="A85">
      <selection activeCell="A95" sqref="A95"/>
    </sheetView>
  </sheetViews>
  <sheetFormatPr defaultColWidth="9.140625" defaultRowHeight="12.75"/>
  <cols>
    <col min="1" max="1" width="47.8515625" style="0" customWidth="1"/>
    <col min="2" max="2" width="21.00390625" style="0" customWidth="1"/>
    <col min="3" max="3" width="19.140625" style="0" customWidth="1"/>
  </cols>
  <sheetData>
    <row r="1" spans="1:3" ht="27.75" customHeight="1">
      <c r="A1" s="1"/>
      <c r="B1" s="227" t="s">
        <v>0</v>
      </c>
      <c r="C1" s="227"/>
    </row>
    <row r="2" spans="1:3" ht="15.75">
      <c r="A2" s="1"/>
      <c r="B2" s="224" t="s">
        <v>1</v>
      </c>
      <c r="C2" s="224"/>
    </row>
    <row r="3" spans="1:3" ht="63.75" customHeight="1">
      <c r="A3" s="1"/>
      <c r="B3" s="223" t="s">
        <v>2</v>
      </c>
      <c r="C3" s="223"/>
    </row>
    <row r="4" spans="1:3" ht="21" customHeight="1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5</v>
      </c>
      <c r="C6" s="7"/>
    </row>
    <row r="7" spans="1:3" ht="15.75">
      <c r="A7" s="224" t="s">
        <v>6</v>
      </c>
      <c r="B7" s="224"/>
      <c r="C7" s="224"/>
    </row>
    <row r="8" spans="1:3" ht="33" customHeight="1">
      <c r="A8" s="225" t="s">
        <v>7</v>
      </c>
      <c r="B8" s="225"/>
      <c r="C8" s="225"/>
    </row>
    <row r="9" spans="1:3" ht="15.75">
      <c r="A9" s="224" t="s">
        <v>8</v>
      </c>
      <c r="B9" s="224"/>
      <c r="C9" s="224"/>
    </row>
    <row r="10" spans="1:3" ht="15.75">
      <c r="A10" s="8" t="s">
        <v>9</v>
      </c>
      <c r="B10" s="10" t="s">
        <v>187</v>
      </c>
      <c r="C10" s="8"/>
    </row>
    <row r="11" spans="1:3" ht="31.5">
      <c r="A11" s="2" t="s">
        <v>10</v>
      </c>
      <c r="B11" s="10"/>
      <c r="C11" s="10"/>
    </row>
    <row r="12" spans="1:3" ht="15.75">
      <c r="A12" s="1" t="s">
        <v>11</v>
      </c>
      <c r="B12" s="10" t="s">
        <v>12</v>
      </c>
      <c r="C12" s="8"/>
    </row>
    <row r="13" spans="1:3" ht="15.75">
      <c r="A13" s="8" t="s">
        <v>13</v>
      </c>
      <c r="B13" s="9">
        <v>1956</v>
      </c>
      <c r="C13" s="3"/>
    </row>
    <row r="14" spans="1:3" ht="15.75" customHeight="1">
      <c r="A14" s="226" t="s">
        <v>14</v>
      </c>
      <c r="B14" s="226"/>
      <c r="C14" s="12">
        <v>0.34</v>
      </c>
    </row>
    <row r="15" spans="1:3" ht="15.75">
      <c r="A15" s="8" t="s">
        <v>15</v>
      </c>
      <c r="B15" s="12"/>
      <c r="C15" s="13"/>
    </row>
    <row r="16" spans="1:3" ht="15.75">
      <c r="A16" s="8" t="s">
        <v>16</v>
      </c>
      <c r="B16" s="9" t="s">
        <v>174</v>
      </c>
      <c r="C16" s="8"/>
    </row>
    <row r="17" spans="1:3" ht="47.25">
      <c r="A17" s="2" t="s">
        <v>17</v>
      </c>
      <c r="B17" s="9" t="s">
        <v>18</v>
      </c>
      <c r="C17" s="3"/>
    </row>
    <row r="18" spans="1:3" ht="15.75">
      <c r="A18" s="8" t="s">
        <v>19</v>
      </c>
      <c r="B18" s="14">
        <v>1</v>
      </c>
      <c r="C18" s="3"/>
    </row>
    <row r="19" spans="1:3" ht="15.75">
      <c r="A19" s="8" t="s">
        <v>20</v>
      </c>
      <c r="B19" s="9" t="s">
        <v>18</v>
      </c>
      <c r="C19" s="3"/>
    </row>
    <row r="20" spans="1:3" ht="15.75">
      <c r="A20" s="8" t="s">
        <v>21</v>
      </c>
      <c r="B20" s="9" t="s">
        <v>18</v>
      </c>
      <c r="C20" s="3"/>
    </row>
    <row r="21" spans="1:3" ht="15.75">
      <c r="A21" s="8" t="s">
        <v>22</v>
      </c>
      <c r="B21" s="9" t="s">
        <v>18</v>
      </c>
      <c r="C21" s="3"/>
    </row>
    <row r="22" spans="1:3" ht="15.75">
      <c r="A22" s="8" t="s">
        <v>23</v>
      </c>
      <c r="B22" s="9" t="s">
        <v>18</v>
      </c>
      <c r="C22" s="3"/>
    </row>
    <row r="23" spans="1:3" ht="15.75">
      <c r="A23" s="8" t="s">
        <v>24</v>
      </c>
      <c r="B23" s="9">
        <v>3</v>
      </c>
      <c r="C23" s="3"/>
    </row>
    <row r="24" spans="1:3" ht="31.5" customHeight="1">
      <c r="A24" s="223" t="s">
        <v>25</v>
      </c>
      <c r="B24" s="223"/>
      <c r="C24" s="15" t="s">
        <v>18</v>
      </c>
    </row>
    <row r="25" spans="1:3" ht="31.5" customHeight="1">
      <c r="A25" s="223" t="s">
        <v>26</v>
      </c>
      <c r="B25" s="223"/>
      <c r="C25" s="16" t="s">
        <v>18</v>
      </c>
    </row>
    <row r="26" spans="1:3" ht="45.75" customHeight="1">
      <c r="A26" s="223" t="s">
        <v>27</v>
      </c>
      <c r="B26" s="223"/>
      <c r="C26" s="15" t="s">
        <v>18</v>
      </c>
    </row>
    <row r="27" spans="1:3" ht="15.75">
      <c r="A27" s="8" t="s">
        <v>28</v>
      </c>
      <c r="B27" s="10">
        <v>624</v>
      </c>
      <c r="C27" s="17" t="s">
        <v>29</v>
      </c>
    </row>
    <row r="28" spans="1:3" ht="15.75">
      <c r="A28" s="8" t="s">
        <v>30</v>
      </c>
      <c r="B28" s="8"/>
      <c r="C28" s="8"/>
    </row>
    <row r="29" spans="1:3" ht="15.75">
      <c r="A29" s="18" t="s">
        <v>31</v>
      </c>
      <c r="B29" s="8"/>
      <c r="C29" s="8"/>
    </row>
    <row r="30" spans="1:3" ht="15.75">
      <c r="A30" s="18" t="s">
        <v>32</v>
      </c>
      <c r="B30" s="19">
        <v>164.4</v>
      </c>
      <c r="C30" s="10" t="s">
        <v>33</v>
      </c>
    </row>
    <row r="31" spans="1:3" ht="15.75">
      <c r="A31" s="18" t="s">
        <v>34</v>
      </c>
      <c r="B31" s="17">
        <v>164.4</v>
      </c>
      <c r="C31" s="17" t="s">
        <v>33</v>
      </c>
    </row>
    <row r="32" spans="1:3" ht="15.75">
      <c r="A32" s="20" t="s">
        <v>35</v>
      </c>
      <c r="B32" s="17">
        <v>114.4</v>
      </c>
      <c r="C32" s="17" t="s">
        <v>33</v>
      </c>
    </row>
    <row r="33" spans="1:3" ht="47.25">
      <c r="A33" s="21" t="s">
        <v>36</v>
      </c>
      <c r="B33" s="22">
        <v>0</v>
      </c>
      <c r="C33" s="17" t="s">
        <v>33</v>
      </c>
    </row>
    <row r="34" spans="1:3" ht="63">
      <c r="A34" s="21" t="s">
        <v>37</v>
      </c>
      <c r="B34" s="22">
        <v>0</v>
      </c>
      <c r="C34" s="17" t="s">
        <v>33</v>
      </c>
    </row>
    <row r="35" spans="1:3" ht="15.75">
      <c r="A35" s="8" t="s">
        <v>38</v>
      </c>
      <c r="B35" s="17">
        <v>0</v>
      </c>
      <c r="C35" s="17" t="s">
        <v>39</v>
      </c>
    </row>
    <row r="36" spans="1:3" ht="31.5">
      <c r="A36" s="2" t="s">
        <v>40</v>
      </c>
      <c r="B36" s="17">
        <v>0</v>
      </c>
      <c r="C36" s="17" t="s">
        <v>33</v>
      </c>
    </row>
    <row r="37" spans="1:3" ht="15.75">
      <c r="A37" s="8" t="s">
        <v>41</v>
      </c>
      <c r="B37" s="22"/>
      <c r="C37" s="17" t="s">
        <v>33</v>
      </c>
    </row>
    <row r="38" spans="1:3" ht="47.25">
      <c r="A38" s="23" t="s">
        <v>42</v>
      </c>
      <c r="B38" s="24">
        <v>0</v>
      </c>
      <c r="C38" s="8" t="s">
        <v>33</v>
      </c>
    </row>
    <row r="39" spans="1:3" ht="47.25">
      <c r="A39" s="25" t="s">
        <v>43</v>
      </c>
      <c r="B39" s="26">
        <f>SUM(B40:B43)</f>
        <v>590</v>
      </c>
      <c r="C39" s="194"/>
    </row>
    <row r="40" spans="1:3" ht="15.75">
      <c r="A40" s="27" t="s">
        <v>44</v>
      </c>
      <c r="B40" s="24">
        <v>0</v>
      </c>
      <c r="C40" s="128" t="s">
        <v>33</v>
      </c>
    </row>
    <row r="41" spans="1:3" ht="15.75">
      <c r="A41" s="28" t="s">
        <v>45</v>
      </c>
      <c r="B41" s="24">
        <v>0</v>
      </c>
      <c r="C41" s="128" t="s">
        <v>33</v>
      </c>
    </row>
    <row r="42" spans="1:3" ht="15.75">
      <c r="A42" s="27" t="s">
        <v>46</v>
      </c>
      <c r="B42" s="24">
        <v>510</v>
      </c>
      <c r="C42" s="128" t="s">
        <v>33</v>
      </c>
    </row>
    <row r="43" spans="1:3" ht="15.75">
      <c r="A43" s="18" t="s">
        <v>47</v>
      </c>
      <c r="B43" s="19">
        <v>80</v>
      </c>
      <c r="C43" s="130" t="s">
        <v>33</v>
      </c>
    </row>
    <row r="44" spans="1:3" ht="15.75">
      <c r="A44" s="1" t="s">
        <v>48</v>
      </c>
      <c r="B44" s="29"/>
      <c r="C44" s="29"/>
    </row>
    <row r="45" spans="1:3" ht="15.75">
      <c r="A45" s="1" t="s">
        <v>49</v>
      </c>
      <c r="B45" s="214">
        <v>12</v>
      </c>
      <c r="C45" s="29" t="s">
        <v>50</v>
      </c>
    </row>
    <row r="46" spans="1:3" ht="15.75">
      <c r="A46" s="1" t="s">
        <v>51</v>
      </c>
      <c r="B46" s="17">
        <f>SUM(B47:B50)</f>
        <v>278</v>
      </c>
      <c r="C46" s="10" t="s">
        <v>33</v>
      </c>
    </row>
    <row r="47" spans="1:3" ht="15.75">
      <c r="A47" s="30" t="s">
        <v>52</v>
      </c>
      <c r="B47" s="184"/>
      <c r="C47" s="8"/>
    </row>
    <row r="48" spans="1:3" ht="15.75">
      <c r="A48" s="31" t="s">
        <v>53</v>
      </c>
      <c r="B48" s="195"/>
      <c r="C48" s="8"/>
    </row>
    <row r="49" spans="1:3" ht="15.75">
      <c r="A49" s="31" t="s">
        <v>54</v>
      </c>
      <c r="B49" s="195">
        <v>278</v>
      </c>
      <c r="C49" s="8"/>
    </row>
    <row r="50" spans="1:3" ht="15.75">
      <c r="A50" s="31" t="s">
        <v>55</v>
      </c>
      <c r="B50" s="195"/>
      <c r="C50" s="8"/>
    </row>
    <row r="51" spans="1:3" ht="15.75">
      <c r="A51" s="224" t="s">
        <v>56</v>
      </c>
      <c r="B51" s="224"/>
      <c r="C51" s="224"/>
    </row>
    <row r="52" spans="1:3" ht="15.75">
      <c r="A52" s="1"/>
      <c r="B52" s="3"/>
      <c r="C52" s="3"/>
    </row>
    <row r="53" spans="1:3" ht="96.75" customHeight="1">
      <c r="A53" s="32" t="s">
        <v>57</v>
      </c>
      <c r="B53" s="32" t="s">
        <v>58</v>
      </c>
      <c r="C53" s="32" t="s">
        <v>59</v>
      </c>
    </row>
    <row r="54" spans="1:3" ht="31.5">
      <c r="A54" s="33" t="s">
        <v>60</v>
      </c>
      <c r="B54" s="191" t="s">
        <v>175</v>
      </c>
      <c r="C54" s="215" t="s">
        <v>188</v>
      </c>
    </row>
    <row r="55" spans="1:3" ht="18" customHeight="1">
      <c r="A55" s="33" t="s">
        <v>61</v>
      </c>
      <c r="B55" s="191" t="s">
        <v>173</v>
      </c>
      <c r="C55" s="215" t="s">
        <v>189</v>
      </c>
    </row>
    <row r="56" spans="1:3" ht="15.75">
      <c r="A56" s="34" t="s">
        <v>62</v>
      </c>
      <c r="B56" s="40" t="s">
        <v>176</v>
      </c>
      <c r="C56" s="216" t="s">
        <v>190</v>
      </c>
    </row>
    <row r="57" spans="1:3" ht="15.75">
      <c r="A57" s="35" t="s">
        <v>63</v>
      </c>
      <c r="B57" s="192"/>
      <c r="C57" s="216"/>
    </row>
    <row r="58" spans="1:3" ht="31.5">
      <c r="A58" s="36" t="s">
        <v>64</v>
      </c>
      <c r="B58" s="196" t="s">
        <v>172</v>
      </c>
      <c r="C58" s="217" t="s">
        <v>191</v>
      </c>
    </row>
    <row r="59" spans="1:3" ht="15.75">
      <c r="A59" s="36" t="s">
        <v>65</v>
      </c>
      <c r="B59" s="42"/>
      <c r="C59" s="217"/>
    </row>
    <row r="60" spans="1:3" ht="15.75">
      <c r="A60" s="36" t="s">
        <v>66</v>
      </c>
      <c r="B60" s="42"/>
      <c r="C60" s="217"/>
    </row>
    <row r="61" spans="1:3" ht="15.75">
      <c r="A61" s="37" t="s">
        <v>67</v>
      </c>
      <c r="B61" s="193"/>
      <c r="C61" s="218"/>
    </row>
    <row r="62" spans="1:3" ht="47.25">
      <c r="A62" s="38" t="s">
        <v>68</v>
      </c>
      <c r="B62" s="46" t="s">
        <v>192</v>
      </c>
      <c r="C62" s="218" t="s">
        <v>193</v>
      </c>
    </row>
    <row r="63" spans="1:3" ht="31.5">
      <c r="A63" s="39" t="s">
        <v>69</v>
      </c>
      <c r="B63" s="191" t="s">
        <v>194</v>
      </c>
      <c r="C63" s="216" t="s">
        <v>195</v>
      </c>
    </row>
    <row r="64" spans="1:3" ht="15.75">
      <c r="A64" s="35" t="s">
        <v>70</v>
      </c>
      <c r="B64" s="40"/>
      <c r="C64" s="216"/>
    </row>
    <row r="65" spans="1:3" ht="15.75">
      <c r="A65" s="41" t="s">
        <v>71</v>
      </c>
      <c r="B65" s="42" t="s">
        <v>196</v>
      </c>
      <c r="C65" s="217"/>
    </row>
    <row r="66" spans="1:3" ht="31.5">
      <c r="A66" s="43" t="s">
        <v>72</v>
      </c>
      <c r="B66" s="44" t="s">
        <v>197</v>
      </c>
      <c r="C66" s="217" t="s">
        <v>198</v>
      </c>
    </row>
    <row r="67" spans="1:3" ht="15.75">
      <c r="A67" s="45" t="s">
        <v>67</v>
      </c>
      <c r="B67" s="46"/>
      <c r="C67" s="217"/>
    </row>
    <row r="68" spans="1:3" ht="15.75">
      <c r="A68" s="35" t="s">
        <v>73</v>
      </c>
      <c r="B68" s="40"/>
      <c r="C68" s="216"/>
    </row>
    <row r="69" spans="1:3" ht="31.5">
      <c r="A69" s="43" t="s">
        <v>74</v>
      </c>
      <c r="B69" s="219" t="s">
        <v>199</v>
      </c>
      <c r="C69" s="217" t="s">
        <v>200</v>
      </c>
    </row>
    <row r="70" spans="1:3" ht="15.75">
      <c r="A70" s="41" t="s">
        <v>75</v>
      </c>
      <c r="B70" s="219" t="s">
        <v>201</v>
      </c>
      <c r="C70" s="217" t="s">
        <v>202</v>
      </c>
    </row>
    <row r="71" spans="1:3" ht="15.75">
      <c r="A71" s="43" t="s">
        <v>67</v>
      </c>
      <c r="B71" s="44"/>
      <c r="C71" s="218"/>
    </row>
    <row r="72" spans="1:3" ht="31.5">
      <c r="A72" s="35" t="s">
        <v>76</v>
      </c>
      <c r="B72" s="40"/>
      <c r="C72" s="217"/>
    </row>
    <row r="73" spans="1:3" ht="15.75">
      <c r="A73" s="43" t="s">
        <v>77</v>
      </c>
      <c r="B73" s="220"/>
      <c r="C73" s="217"/>
    </row>
    <row r="74" spans="1:3" ht="15.75">
      <c r="A74" s="43" t="s">
        <v>79</v>
      </c>
      <c r="B74" s="44"/>
      <c r="C74" s="217"/>
    </row>
    <row r="75" spans="1:3" ht="15.75">
      <c r="A75" s="43" t="s">
        <v>80</v>
      </c>
      <c r="B75" s="44"/>
      <c r="C75" s="217"/>
    </row>
    <row r="76" spans="1:3" ht="15.75">
      <c r="A76" s="43" t="s">
        <v>81</v>
      </c>
      <c r="B76" s="44" t="s">
        <v>78</v>
      </c>
      <c r="C76" s="217" t="s">
        <v>203</v>
      </c>
    </row>
    <row r="77" spans="1:3" ht="15.75">
      <c r="A77" s="43" t="s">
        <v>82</v>
      </c>
      <c r="B77" s="44"/>
      <c r="C77" s="217"/>
    </row>
    <row r="78" spans="1:3" ht="15.75">
      <c r="A78" s="43" t="s">
        <v>83</v>
      </c>
      <c r="B78" s="44" t="s">
        <v>204</v>
      </c>
      <c r="C78" s="217"/>
    </row>
    <row r="79" spans="1:3" ht="15.75">
      <c r="A79" s="43" t="s">
        <v>84</v>
      </c>
      <c r="B79" s="44" t="s">
        <v>204</v>
      </c>
      <c r="C79" s="217"/>
    </row>
    <row r="80" spans="1:3" ht="15.75">
      <c r="A80" s="43" t="s">
        <v>85</v>
      </c>
      <c r="B80" s="44" t="s">
        <v>78</v>
      </c>
      <c r="C80" s="217" t="s">
        <v>203</v>
      </c>
    </row>
    <row r="81" spans="1:3" ht="15.75">
      <c r="A81" s="45" t="s">
        <v>86</v>
      </c>
      <c r="B81" s="44"/>
      <c r="C81" s="217"/>
    </row>
    <row r="82" spans="1:3" ht="47.25">
      <c r="A82" s="35" t="s">
        <v>87</v>
      </c>
      <c r="B82" s="40"/>
      <c r="C82" s="216"/>
    </row>
    <row r="83" spans="1:3" ht="15.75">
      <c r="A83" s="43" t="s">
        <v>88</v>
      </c>
      <c r="B83" s="44" t="s">
        <v>78</v>
      </c>
      <c r="C83" s="217" t="s">
        <v>203</v>
      </c>
    </row>
    <row r="84" spans="1:3" ht="15.75">
      <c r="A84" s="43" t="s">
        <v>89</v>
      </c>
      <c r="B84" s="44" t="s">
        <v>78</v>
      </c>
      <c r="C84" s="217" t="s">
        <v>203</v>
      </c>
    </row>
    <row r="85" spans="1:3" ht="15.75">
      <c r="A85" s="43" t="s">
        <v>90</v>
      </c>
      <c r="B85" s="44" t="s">
        <v>78</v>
      </c>
      <c r="C85" s="217" t="s">
        <v>203</v>
      </c>
    </row>
    <row r="86" spans="1:3" ht="15.75">
      <c r="A86" s="43" t="s">
        <v>91</v>
      </c>
      <c r="B86" s="44" t="s">
        <v>78</v>
      </c>
      <c r="C86" s="217" t="s">
        <v>203</v>
      </c>
    </row>
    <row r="87" spans="1:3" ht="15.75">
      <c r="A87" s="43" t="s">
        <v>92</v>
      </c>
      <c r="B87" s="44" t="s">
        <v>78</v>
      </c>
      <c r="C87" s="217" t="s">
        <v>205</v>
      </c>
    </row>
    <row r="88" spans="1:3" ht="15.75">
      <c r="A88" s="43" t="s">
        <v>93</v>
      </c>
      <c r="B88" s="44" t="s">
        <v>78</v>
      </c>
      <c r="C88" s="217" t="s">
        <v>203</v>
      </c>
    </row>
    <row r="89" spans="1:3" ht="15.75">
      <c r="A89" s="43" t="s">
        <v>94</v>
      </c>
      <c r="B89" s="44"/>
      <c r="C89" s="3"/>
    </row>
    <row r="90" spans="1:3" ht="15.75">
      <c r="A90" s="43" t="s">
        <v>95</v>
      </c>
      <c r="B90" s="44"/>
      <c r="C90" s="217"/>
    </row>
    <row r="91" spans="1:3" ht="15.75">
      <c r="A91" s="43" t="s">
        <v>96</v>
      </c>
      <c r="B91" s="44" t="s">
        <v>204</v>
      </c>
      <c r="C91" s="217"/>
    </row>
    <row r="92" spans="1:3" ht="15.75">
      <c r="A92" s="47" t="s">
        <v>67</v>
      </c>
      <c r="B92" s="46" t="s">
        <v>206</v>
      </c>
      <c r="C92" s="221" t="s">
        <v>207</v>
      </c>
    </row>
    <row r="93" spans="1:3" ht="15.75">
      <c r="A93" s="197" t="s">
        <v>97</v>
      </c>
      <c r="B93" s="215"/>
      <c r="C93" s="215"/>
    </row>
    <row r="94" spans="1:3" ht="60.75" customHeight="1">
      <c r="A94" s="11" t="s">
        <v>208</v>
      </c>
      <c r="B94" s="3"/>
      <c r="C94" s="3" t="s">
        <v>98</v>
      </c>
    </row>
    <row r="95" spans="1:3" ht="15.75">
      <c r="A95" s="6" t="s">
        <v>177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99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  <row r="101" spans="1:3" ht="15.75">
      <c r="A101" s="1"/>
      <c r="B101" s="3"/>
      <c r="C101" s="3"/>
    </row>
    <row r="102" spans="1:3" ht="15.75">
      <c r="A102" s="1"/>
      <c r="B102" s="3"/>
      <c r="C102" s="3"/>
    </row>
    <row r="103" spans="1:3" ht="15.75">
      <c r="A103" s="1"/>
      <c r="B103" s="3"/>
      <c r="C103" s="3"/>
    </row>
    <row r="104" spans="1:3" ht="15.75">
      <c r="A104" s="1"/>
      <c r="B104" s="3"/>
      <c r="C104" s="3"/>
    </row>
    <row r="105" spans="1:3" ht="15.75">
      <c r="A105" s="1"/>
      <c r="B105" s="3"/>
      <c r="C105" s="3"/>
    </row>
    <row r="106" spans="1:3" ht="15.75">
      <c r="A106" s="1"/>
      <c r="B106" s="3"/>
      <c r="C106" s="3"/>
    </row>
    <row r="107" spans="1:3" ht="15.75">
      <c r="A107" s="1"/>
      <c r="B107" s="3"/>
      <c r="C107" s="3"/>
    </row>
    <row r="108" spans="1:3" ht="15.75">
      <c r="A108" s="1"/>
      <c r="B108" s="3"/>
      <c r="C108" s="3"/>
    </row>
    <row r="109" spans="1:3" ht="15.75">
      <c r="A109" s="1"/>
      <c r="B109" s="3"/>
      <c r="C109" s="3"/>
    </row>
    <row r="110" spans="1:3" ht="15.75">
      <c r="A110" s="1"/>
      <c r="B110" s="3"/>
      <c r="C110" s="3"/>
    </row>
    <row r="111" spans="1:3" ht="15.75">
      <c r="A111" s="1"/>
      <c r="B111" s="3"/>
      <c r="C111" s="3"/>
    </row>
    <row r="112" spans="1:3" ht="15.75">
      <c r="A112" s="1"/>
      <c r="B112" s="3"/>
      <c r="C112" s="3"/>
    </row>
    <row r="113" spans="1:3" ht="15.75">
      <c r="A113" s="1"/>
      <c r="B113" s="3"/>
      <c r="C113" s="3"/>
    </row>
    <row r="114" spans="1:3" ht="15.75">
      <c r="A114" s="1"/>
      <c r="B114" s="3"/>
      <c r="C114" s="3"/>
    </row>
    <row r="115" spans="1:3" ht="15.75">
      <c r="A115" s="1"/>
      <c r="B115" s="3"/>
      <c r="C115" s="3"/>
    </row>
    <row r="116" spans="1:3" ht="15.75">
      <c r="A116" s="1"/>
      <c r="B116" s="3"/>
      <c r="C116" s="3"/>
    </row>
    <row r="117" spans="1:3" ht="15.75">
      <c r="A117" s="1"/>
      <c r="B117" s="3"/>
      <c r="C117" s="3"/>
    </row>
    <row r="118" spans="1:3" ht="15.75">
      <c r="A118" s="1"/>
      <c r="B118" s="3"/>
      <c r="C118" s="3"/>
    </row>
    <row r="119" spans="1:3" ht="15.75">
      <c r="A119" s="1"/>
      <c r="B119" s="3"/>
      <c r="C119" s="3"/>
    </row>
    <row r="120" spans="1:3" ht="15.75">
      <c r="A120" s="1"/>
      <c r="B120" s="3"/>
      <c r="C120" s="3"/>
    </row>
    <row r="121" spans="1:3" ht="15.75">
      <c r="A121" s="1"/>
      <c r="B121" s="3"/>
      <c r="C121" s="3"/>
    </row>
    <row r="122" spans="1:3" ht="15.75">
      <c r="A122" s="1"/>
      <c r="B122" s="3"/>
      <c r="C122" s="3"/>
    </row>
    <row r="123" spans="1:3" ht="15.75">
      <c r="A123" s="1"/>
      <c r="B123" s="3"/>
      <c r="C123" s="3"/>
    </row>
    <row r="124" spans="1:3" ht="15.75">
      <c r="A124" s="1"/>
      <c r="B124" s="3"/>
      <c r="C124" s="3"/>
    </row>
    <row r="125" spans="1:3" ht="15.75">
      <c r="A125" s="1"/>
      <c r="B125" s="3"/>
      <c r="C125" s="3"/>
    </row>
    <row r="126" spans="1:3" ht="15.75">
      <c r="A126" s="1"/>
      <c r="B126" s="3"/>
      <c r="C126" s="3"/>
    </row>
    <row r="127" spans="1:3" ht="15.75">
      <c r="A127" s="1"/>
      <c r="B127" s="3"/>
      <c r="C127" s="3"/>
    </row>
    <row r="128" spans="1:3" ht="15.75">
      <c r="A128" s="1"/>
      <c r="B128" s="3"/>
      <c r="C128" s="3"/>
    </row>
    <row r="129" spans="1:3" ht="15.75">
      <c r="A129" s="1"/>
      <c r="B129" s="3"/>
      <c r="C129" s="3"/>
    </row>
    <row r="130" spans="1:3" ht="15.75">
      <c r="A130" s="1"/>
      <c r="B130" s="3"/>
      <c r="C130" s="3"/>
    </row>
    <row r="131" spans="1:3" ht="15.75">
      <c r="A131" s="1"/>
      <c r="B131" s="3"/>
      <c r="C131" s="3"/>
    </row>
    <row r="132" spans="1:3" ht="15.75">
      <c r="A132" s="1"/>
      <c r="B132" s="3"/>
      <c r="C132" s="3"/>
    </row>
    <row r="133" spans="1:3" ht="15.75">
      <c r="A133" s="1"/>
      <c r="B133" s="3"/>
      <c r="C133" s="3"/>
    </row>
    <row r="134" spans="1:3" ht="15.75">
      <c r="A134" s="1"/>
      <c r="B134" s="3"/>
      <c r="C134" s="3"/>
    </row>
    <row r="135" spans="1:3" ht="15.75">
      <c r="A135" s="1"/>
      <c r="B135" s="3"/>
      <c r="C135" s="3"/>
    </row>
    <row r="136" spans="1:3" ht="15.75">
      <c r="A136" s="1"/>
      <c r="B136" s="3"/>
      <c r="C136" s="3"/>
    </row>
    <row r="137" spans="1:3" ht="15.75">
      <c r="A137" s="1"/>
      <c r="B137" s="3"/>
      <c r="C137" s="3"/>
    </row>
    <row r="138" spans="1:3" ht="15.75">
      <c r="A138" s="1"/>
      <c r="B138" s="3"/>
      <c r="C138" s="3"/>
    </row>
    <row r="139" spans="1:3" ht="15.75">
      <c r="A139" s="1"/>
      <c r="B139" s="3"/>
      <c r="C139" s="3"/>
    </row>
    <row r="140" spans="1:3" ht="15.75">
      <c r="A140" s="1"/>
      <c r="B140" s="3"/>
      <c r="C140" s="3"/>
    </row>
    <row r="141" spans="1:3" ht="15.75">
      <c r="A141" s="1"/>
      <c r="B141" s="3"/>
      <c r="C141" s="3"/>
    </row>
    <row r="142" spans="1:3" ht="15.75">
      <c r="A142" s="1"/>
      <c r="B142" s="3"/>
      <c r="C142" s="3"/>
    </row>
    <row r="143" spans="1:3" ht="15.75">
      <c r="A143" s="1"/>
      <c r="B143" s="3"/>
      <c r="C143" s="3"/>
    </row>
    <row r="144" spans="1:3" ht="15.75">
      <c r="A144" s="1"/>
      <c r="B144" s="3"/>
      <c r="C144" s="3"/>
    </row>
    <row r="145" spans="1:3" ht="15.75">
      <c r="A145" s="1"/>
      <c r="B145" s="3"/>
      <c r="C145" s="3"/>
    </row>
    <row r="146" spans="1:3" ht="15.75">
      <c r="A146" s="1"/>
      <c r="B146" s="3"/>
      <c r="C146" s="3"/>
    </row>
    <row r="147" spans="1:3" ht="15.75">
      <c r="A147" s="1"/>
      <c r="B147" s="3"/>
      <c r="C147" s="3"/>
    </row>
    <row r="148" spans="1:3" ht="15.75">
      <c r="A148" s="1"/>
      <c r="B148" s="3"/>
      <c r="C148" s="3"/>
    </row>
    <row r="149" spans="1:3" ht="15.75">
      <c r="A149" s="1"/>
      <c r="B149" s="3"/>
      <c r="C149" s="3"/>
    </row>
    <row r="150" spans="1:3" ht="15.75">
      <c r="A150" s="1"/>
      <c r="B150" s="3"/>
      <c r="C150" s="3"/>
    </row>
    <row r="151" spans="1:3" ht="15.75">
      <c r="A151" s="1"/>
      <c r="B151" s="3"/>
      <c r="C151" s="3"/>
    </row>
    <row r="152" spans="1:3" ht="15.75">
      <c r="A152" s="1"/>
      <c r="B152" s="3"/>
      <c r="C152" s="3"/>
    </row>
    <row r="153" spans="1:3" ht="15.75">
      <c r="A153" s="1"/>
      <c r="B153" s="3"/>
      <c r="C153" s="3"/>
    </row>
    <row r="154" spans="1:3" ht="15.75">
      <c r="A154" s="1"/>
      <c r="B154" s="3"/>
      <c r="C154" s="3"/>
    </row>
    <row r="155" spans="1:3" ht="15.75">
      <c r="A155" s="1"/>
      <c r="B155" s="3"/>
      <c r="C155" s="3"/>
    </row>
    <row r="156" spans="1:3" ht="15.75">
      <c r="A156" s="1"/>
      <c r="B156" s="3"/>
      <c r="C156" s="3"/>
    </row>
    <row r="157" spans="1:3" ht="15.75">
      <c r="A157" s="1"/>
      <c r="B157" s="3"/>
      <c r="C157" s="3"/>
    </row>
    <row r="158" spans="1:3" ht="15.75">
      <c r="A158" s="1"/>
      <c r="B158" s="3"/>
      <c r="C158" s="3"/>
    </row>
    <row r="159" spans="1:3" ht="15.75">
      <c r="A159" s="1"/>
      <c r="B159" s="3"/>
      <c r="C159" s="3"/>
    </row>
    <row r="160" spans="1:3" ht="15.75">
      <c r="A160" s="1"/>
      <c r="B160" s="3"/>
      <c r="C160" s="3"/>
    </row>
    <row r="161" spans="1:3" ht="15.75">
      <c r="A161" s="1"/>
      <c r="B161" s="3"/>
      <c r="C161" s="3"/>
    </row>
    <row r="162" spans="1:3" ht="15.75">
      <c r="A162" s="1"/>
      <c r="B162" s="3"/>
      <c r="C162" s="3"/>
    </row>
    <row r="163" spans="1:3" ht="15.75">
      <c r="A163" s="1"/>
      <c r="B163" s="3"/>
      <c r="C163" s="3"/>
    </row>
    <row r="164" spans="1:3" ht="15.75">
      <c r="A164" s="1"/>
      <c r="B164" s="3"/>
      <c r="C164" s="3"/>
    </row>
    <row r="165" spans="1:3" ht="15.75">
      <c r="A165" s="1"/>
      <c r="B165" s="3"/>
      <c r="C165" s="3"/>
    </row>
    <row r="166" spans="1:3" ht="15.75">
      <c r="A166" s="1"/>
      <c r="B166" s="3"/>
      <c r="C166" s="3"/>
    </row>
    <row r="167" spans="1:3" ht="15.75">
      <c r="A167" s="1"/>
      <c r="B167" s="3"/>
      <c r="C167" s="3"/>
    </row>
    <row r="168" spans="1:3" ht="15.75">
      <c r="A168" s="1"/>
      <c r="B168" s="3"/>
      <c r="C168" s="3"/>
    </row>
    <row r="169" spans="1:3" ht="15.75">
      <c r="A169" s="1"/>
      <c r="B169" s="3"/>
      <c r="C169" s="3"/>
    </row>
    <row r="170" spans="1:3" ht="15.75">
      <c r="A170" s="1"/>
      <c r="B170" s="3"/>
      <c r="C170" s="3"/>
    </row>
    <row r="171" spans="1:3" ht="15.75">
      <c r="A171" s="1"/>
      <c r="B171" s="3"/>
      <c r="C171" s="3"/>
    </row>
    <row r="172" spans="1:3" ht="15.75">
      <c r="A172" s="1"/>
      <c r="B172" s="3"/>
      <c r="C172" s="3"/>
    </row>
    <row r="173" spans="1:3" ht="15.75">
      <c r="A173" s="1"/>
      <c r="B173" s="3"/>
      <c r="C173" s="3"/>
    </row>
    <row r="174" spans="1:3" ht="15.75">
      <c r="A174" s="1"/>
      <c r="B174" s="3"/>
      <c r="C174" s="3"/>
    </row>
    <row r="175" spans="1:3" ht="15.75">
      <c r="A175" s="1"/>
      <c r="B175" s="3"/>
      <c r="C175" s="3"/>
    </row>
    <row r="176" spans="1:3" ht="15.75">
      <c r="A176" s="1"/>
      <c r="B176" s="3"/>
      <c r="C176" s="3"/>
    </row>
    <row r="177" spans="1:3" ht="15.75">
      <c r="A177" s="1"/>
      <c r="B177" s="3"/>
      <c r="C177" s="3"/>
    </row>
    <row r="178" spans="1:3" ht="15.75">
      <c r="A178" s="1"/>
      <c r="B178" s="3"/>
      <c r="C178" s="3"/>
    </row>
    <row r="179" spans="1:3" ht="15.75">
      <c r="A179" s="1"/>
      <c r="B179" s="3"/>
      <c r="C179" s="3"/>
    </row>
    <row r="180" spans="1:3" ht="15.75">
      <c r="A180" s="1"/>
      <c r="B180" s="3"/>
      <c r="C180" s="3"/>
    </row>
    <row r="181" spans="1:3" ht="15.75">
      <c r="A181" s="1"/>
      <c r="B181" s="3"/>
      <c r="C181" s="3"/>
    </row>
    <row r="182" spans="1:3" ht="15.75">
      <c r="A182" s="1"/>
      <c r="B182" s="3"/>
      <c r="C182" s="3"/>
    </row>
    <row r="183" spans="1:3" ht="15.75">
      <c r="A183" s="1"/>
      <c r="B183" s="3"/>
      <c r="C183" s="3"/>
    </row>
    <row r="184" spans="1:3" ht="15.75">
      <c r="A184" s="1"/>
      <c r="B184" s="3"/>
      <c r="C184" s="3"/>
    </row>
    <row r="185" spans="1:3" ht="15.75">
      <c r="A185" s="1"/>
      <c r="B185" s="3"/>
      <c r="C185" s="3"/>
    </row>
    <row r="186" spans="1:3" ht="15.75">
      <c r="A186" s="1"/>
      <c r="B186" s="3"/>
      <c r="C186" s="3"/>
    </row>
  </sheetData>
  <sheetProtection/>
  <mergeCells count="11">
    <mergeCell ref="B1:C1"/>
    <mergeCell ref="B2:C2"/>
    <mergeCell ref="B3:C3"/>
    <mergeCell ref="A7:C7"/>
    <mergeCell ref="A25:B25"/>
    <mergeCell ref="A26:B26"/>
    <mergeCell ref="A51:C51"/>
    <mergeCell ref="A8:C8"/>
    <mergeCell ref="A9:C9"/>
    <mergeCell ref="A14:B14"/>
    <mergeCell ref="A24:B24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4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33.28125" style="0" customWidth="1"/>
    <col min="2" max="2" width="6.00390625" style="0" customWidth="1"/>
    <col min="3" max="3" width="24.140625" style="0" customWidth="1"/>
    <col min="4" max="4" width="13.28125" style="0" customWidth="1"/>
    <col min="5" max="5" width="11.28125" style="0" customWidth="1"/>
    <col min="6" max="6" width="11.140625" style="0" hidden="1" customWidth="1"/>
    <col min="7" max="7" width="14.71093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3" width="0" style="0" hidden="1" customWidth="1"/>
  </cols>
  <sheetData>
    <row r="1" spans="1:15" ht="25.5" customHeight="1">
      <c r="A1" s="48"/>
      <c r="B1" s="49"/>
      <c r="C1" s="48"/>
      <c r="D1" s="227" t="s">
        <v>100</v>
      </c>
      <c r="E1" s="227"/>
      <c r="F1" s="48"/>
      <c r="G1" s="48"/>
      <c r="H1" s="48"/>
      <c r="I1" s="50"/>
      <c r="J1" s="50"/>
      <c r="K1" s="48"/>
      <c r="L1" s="48"/>
      <c r="M1" s="48"/>
      <c r="N1" s="48"/>
      <c r="O1" s="48"/>
    </row>
    <row r="2" spans="1:15" ht="15.75">
      <c r="A2" s="49"/>
      <c r="B2" s="49"/>
      <c r="C2" s="228" t="s">
        <v>1</v>
      </c>
      <c r="D2" s="228"/>
      <c r="E2" s="49"/>
      <c r="F2" s="49"/>
      <c r="G2" s="49"/>
      <c r="H2" s="48"/>
      <c r="I2" s="50"/>
      <c r="J2" s="50"/>
      <c r="K2" s="48"/>
      <c r="L2" s="48"/>
      <c r="M2" s="48"/>
      <c r="N2" s="48"/>
      <c r="O2" s="48"/>
    </row>
    <row r="3" spans="1:15" ht="50.25" customHeight="1">
      <c r="A3" s="49"/>
      <c r="B3" s="48"/>
      <c r="C3" s="269" t="s">
        <v>2</v>
      </c>
      <c r="D3" s="269"/>
      <c r="E3" s="270"/>
      <c r="F3" s="49"/>
      <c r="G3" s="49"/>
      <c r="H3" s="48"/>
      <c r="I3" s="50"/>
      <c r="J3" s="50"/>
      <c r="K3" s="48"/>
      <c r="L3" s="48"/>
      <c r="M3" s="48"/>
      <c r="N3" s="48"/>
      <c r="O3" s="48"/>
    </row>
    <row r="4" spans="1:15" ht="26.25" customHeight="1">
      <c r="A4" s="49"/>
      <c r="B4" s="49"/>
      <c r="C4" s="51"/>
      <c r="D4" s="52" t="s">
        <v>3</v>
      </c>
      <c r="E4" s="53"/>
      <c r="F4" s="49"/>
      <c r="G4" s="49"/>
      <c r="H4" s="48"/>
      <c r="I4" s="50"/>
      <c r="J4" s="50"/>
      <c r="K4" s="48"/>
      <c r="L4" s="48"/>
      <c r="M4" s="48"/>
      <c r="N4" s="48"/>
      <c r="O4" s="48"/>
    </row>
    <row r="5" spans="1:15" ht="15.75">
      <c r="A5" s="49"/>
      <c r="B5" s="49"/>
      <c r="C5" s="54" t="s">
        <v>209</v>
      </c>
      <c r="D5" s="52"/>
      <c r="E5" s="55"/>
      <c r="F5" s="49"/>
      <c r="G5" s="49"/>
      <c r="H5" s="48"/>
      <c r="I5" s="50"/>
      <c r="J5" s="50"/>
      <c r="K5" s="48"/>
      <c r="L5" s="48"/>
      <c r="M5" s="48"/>
      <c r="N5" s="48"/>
      <c r="O5" s="48"/>
    </row>
    <row r="6" spans="1:15" ht="15">
      <c r="A6" s="49"/>
      <c r="B6" s="49"/>
      <c r="C6" s="5" t="s">
        <v>4</v>
      </c>
      <c r="D6" s="56"/>
      <c r="E6" s="57"/>
      <c r="F6" s="49"/>
      <c r="G6" s="49"/>
      <c r="H6" s="48"/>
      <c r="I6" s="50"/>
      <c r="J6" s="50"/>
      <c r="K6" s="48"/>
      <c r="L6" s="48"/>
      <c r="M6" s="48"/>
      <c r="N6" s="48"/>
      <c r="O6" s="48"/>
    </row>
    <row r="7" spans="1:15" ht="15">
      <c r="A7" s="49"/>
      <c r="B7" s="49"/>
      <c r="C7" s="6" t="s">
        <v>5</v>
      </c>
      <c r="D7" s="58"/>
      <c r="E7" s="57"/>
      <c r="F7" s="49"/>
      <c r="G7" s="49"/>
      <c r="H7" s="48"/>
      <c r="I7" s="50"/>
      <c r="J7" s="50"/>
      <c r="K7" s="48"/>
      <c r="L7" s="48"/>
      <c r="M7" s="48"/>
      <c r="N7" s="48"/>
      <c r="O7" s="48"/>
    </row>
    <row r="8" spans="1:15" ht="22.5" customHeight="1">
      <c r="A8" s="228" t="s">
        <v>101</v>
      </c>
      <c r="B8" s="228"/>
      <c r="C8" s="228"/>
      <c r="D8" s="228"/>
      <c r="E8" s="228"/>
      <c r="F8" s="59"/>
      <c r="G8" s="59"/>
      <c r="H8" s="60"/>
      <c r="I8" s="61"/>
      <c r="J8" s="50"/>
      <c r="K8" s="60"/>
      <c r="L8" s="60"/>
      <c r="M8" s="60"/>
      <c r="N8" s="60"/>
      <c r="O8" s="60"/>
    </row>
    <row r="9" spans="1:15" ht="47.25" customHeight="1">
      <c r="A9" s="231" t="s">
        <v>102</v>
      </c>
      <c r="B9" s="231"/>
      <c r="C9" s="231"/>
      <c r="D9" s="231"/>
      <c r="E9" s="231"/>
      <c r="F9" s="59"/>
      <c r="G9" s="59"/>
      <c r="H9" s="60"/>
      <c r="I9" s="61"/>
      <c r="J9" s="50"/>
      <c r="K9" s="60"/>
      <c r="L9" s="60"/>
      <c r="M9" s="60"/>
      <c r="N9" s="60"/>
      <c r="O9" s="60"/>
    </row>
    <row r="10" spans="1:15" ht="15.75">
      <c r="A10" s="62"/>
      <c r="B10" s="62"/>
      <c r="C10" s="60"/>
      <c r="D10" s="62" t="s">
        <v>187</v>
      </c>
      <c r="E10" s="62"/>
      <c r="F10" s="59"/>
      <c r="G10" s="63">
        <v>164.4</v>
      </c>
      <c r="H10" s="64">
        <v>114.4</v>
      </c>
      <c r="I10" s="61"/>
      <c r="J10" s="50"/>
      <c r="K10" s="60"/>
      <c r="L10" s="60"/>
      <c r="M10" s="60"/>
      <c r="N10" s="60"/>
      <c r="O10" s="60"/>
    </row>
    <row r="11" spans="1:15" ht="93.75" customHeight="1">
      <c r="A11" s="65"/>
      <c r="B11" s="232" t="s">
        <v>103</v>
      </c>
      <c r="C11" s="233"/>
      <c r="D11" s="66" t="s">
        <v>104</v>
      </c>
      <c r="E11" s="66" t="s">
        <v>105</v>
      </c>
      <c r="F11" s="66" t="s">
        <v>106</v>
      </c>
      <c r="G11" s="67"/>
      <c r="H11" s="68"/>
      <c r="I11" s="69" t="s">
        <v>107</v>
      </c>
      <c r="J11" s="50"/>
      <c r="K11" s="68"/>
      <c r="L11" s="68"/>
      <c r="M11" s="68"/>
      <c r="N11" s="68"/>
      <c r="O11" s="68"/>
    </row>
    <row r="12" spans="1:15" ht="15">
      <c r="A12" s="70" t="s">
        <v>108</v>
      </c>
      <c r="B12" s="71"/>
      <c r="C12" s="71"/>
      <c r="D12" s="72"/>
      <c r="E12" s="72"/>
      <c r="F12" s="73"/>
      <c r="G12" s="74">
        <f>SUM(D13:D13)</f>
        <v>0</v>
      </c>
      <c r="H12" s="75">
        <f>F13</f>
        <v>0</v>
      </c>
      <c r="I12" s="50"/>
      <c r="J12" s="50"/>
      <c r="K12" s="48"/>
      <c r="L12" s="48"/>
      <c r="M12" s="48"/>
      <c r="N12" s="48"/>
      <c r="O12" s="48"/>
    </row>
    <row r="13" spans="1:15" ht="31.5">
      <c r="A13" s="76" t="s">
        <v>109</v>
      </c>
      <c r="B13" s="77"/>
      <c r="C13" s="78" t="s">
        <v>110</v>
      </c>
      <c r="D13" s="79">
        <v>0</v>
      </c>
      <c r="E13" s="79">
        <f>D13/$G$10/12</f>
        <v>0</v>
      </c>
      <c r="F13" s="80">
        <f>D13/$H$10/12</f>
        <v>0</v>
      </c>
      <c r="G13" s="81"/>
      <c r="H13" s="48"/>
      <c r="I13" s="50">
        <v>0.81</v>
      </c>
      <c r="J13" s="50" t="s">
        <v>111</v>
      </c>
      <c r="K13" s="48"/>
      <c r="L13" s="48"/>
      <c r="M13" s="48"/>
      <c r="N13" s="48"/>
      <c r="O13" s="48"/>
    </row>
    <row r="14" spans="1:15" ht="15">
      <c r="A14" s="82" t="s">
        <v>112</v>
      </c>
      <c r="B14" s="83"/>
      <c r="C14" s="83"/>
      <c r="D14" s="84"/>
      <c r="E14" s="85"/>
      <c r="F14" s="86"/>
      <c r="G14" s="87">
        <f>SUM(D15:D21)</f>
        <v>7918.356537005044</v>
      </c>
      <c r="H14" s="88">
        <f>SUM(F15:F21)</f>
        <v>5.76803360795822</v>
      </c>
      <c r="I14" s="50"/>
      <c r="J14" s="50"/>
      <c r="K14" s="48"/>
      <c r="L14" s="48"/>
      <c r="M14" s="48"/>
      <c r="N14" s="48"/>
      <c r="O14" s="48"/>
    </row>
    <row r="15" spans="1:15" ht="31.5">
      <c r="A15" s="89" t="s">
        <v>113</v>
      </c>
      <c r="B15" s="90">
        <v>2</v>
      </c>
      <c r="C15" s="91" t="s">
        <v>110</v>
      </c>
      <c r="D15" s="92">
        <v>3337.214364107181</v>
      </c>
      <c r="E15" s="93">
        <f aca="true" t="shared" si="0" ref="E15:E21">D15/$G$10/12</f>
        <v>1.6916131204922857</v>
      </c>
      <c r="F15" s="94">
        <f aca="true" t="shared" si="1" ref="F15:F21">D15/$H$10/12</f>
        <v>2.430954519308844</v>
      </c>
      <c r="G15" s="81"/>
      <c r="H15" s="48"/>
      <c r="I15" s="50">
        <v>1.3</v>
      </c>
      <c r="J15" s="50" t="s">
        <v>111</v>
      </c>
      <c r="K15" s="48"/>
      <c r="L15" s="48"/>
      <c r="M15" s="185"/>
      <c r="N15" s="122"/>
      <c r="O15" s="122"/>
    </row>
    <row r="16" spans="1:15" ht="31.5">
      <c r="A16" s="76" t="s">
        <v>178</v>
      </c>
      <c r="B16" s="77">
        <v>2</v>
      </c>
      <c r="C16" s="95" t="s">
        <v>110</v>
      </c>
      <c r="D16" s="96">
        <v>305.9297728978618</v>
      </c>
      <c r="E16" s="93">
        <f t="shared" si="0"/>
        <v>0.15507389137158445</v>
      </c>
      <c r="F16" s="94">
        <f t="shared" si="1"/>
        <v>0.222850941796228</v>
      </c>
      <c r="G16" s="81"/>
      <c r="H16" s="48"/>
      <c r="I16" s="50"/>
      <c r="J16" s="50"/>
      <c r="K16" s="48"/>
      <c r="L16" s="48"/>
      <c r="M16" s="48"/>
      <c r="N16" s="48"/>
      <c r="O16" s="48"/>
    </row>
    <row r="17" spans="1:15" ht="31.5">
      <c r="A17" s="76" t="s">
        <v>114</v>
      </c>
      <c r="B17" s="77"/>
      <c r="C17" s="95" t="s">
        <v>110</v>
      </c>
      <c r="D17" s="96">
        <v>0</v>
      </c>
      <c r="E17" s="93">
        <f t="shared" si="0"/>
        <v>0</v>
      </c>
      <c r="F17" s="94">
        <f t="shared" si="1"/>
        <v>0</v>
      </c>
      <c r="G17" s="81"/>
      <c r="H17" s="48"/>
      <c r="I17" s="50"/>
      <c r="J17" s="50"/>
      <c r="K17" s="48"/>
      <c r="L17" s="48"/>
      <c r="M17" s="48"/>
      <c r="N17" s="48"/>
      <c r="O17" s="48"/>
    </row>
    <row r="18" spans="1:15" ht="31.5">
      <c r="A18" s="76" t="s">
        <v>115</v>
      </c>
      <c r="B18" s="77">
        <v>2</v>
      </c>
      <c r="C18" s="95" t="s">
        <v>110</v>
      </c>
      <c r="D18" s="96">
        <v>0</v>
      </c>
      <c r="E18" s="93">
        <f t="shared" si="0"/>
        <v>0</v>
      </c>
      <c r="F18" s="94">
        <f t="shared" si="1"/>
        <v>0</v>
      </c>
      <c r="G18" s="48"/>
      <c r="H18" s="48"/>
      <c r="I18" s="50"/>
      <c r="J18" s="50"/>
      <c r="K18" s="48"/>
      <c r="L18" s="48"/>
      <c r="M18" s="48"/>
      <c r="N18" s="48"/>
      <c r="O18" s="48"/>
    </row>
    <row r="19" spans="1:15" ht="60">
      <c r="A19" s="76" t="s">
        <v>116</v>
      </c>
      <c r="B19" s="97">
        <v>1</v>
      </c>
      <c r="C19" s="98" t="s">
        <v>117</v>
      </c>
      <c r="D19" s="96">
        <v>0</v>
      </c>
      <c r="E19" s="93">
        <f t="shared" si="0"/>
        <v>0</v>
      </c>
      <c r="F19" s="94">
        <f t="shared" si="1"/>
        <v>0</v>
      </c>
      <c r="G19" s="81"/>
      <c r="H19" s="48"/>
      <c r="I19" s="50"/>
      <c r="J19" s="50"/>
      <c r="K19" s="48"/>
      <c r="L19" s="48"/>
      <c r="M19" s="48"/>
      <c r="N19" s="48"/>
      <c r="O19" s="48"/>
    </row>
    <row r="20" spans="1:15" ht="31.5">
      <c r="A20" s="76" t="s">
        <v>179</v>
      </c>
      <c r="B20" s="198">
        <v>10.916666666666666</v>
      </c>
      <c r="C20" s="78" t="s">
        <v>180</v>
      </c>
      <c r="D20" s="96">
        <v>0</v>
      </c>
      <c r="E20" s="93">
        <f t="shared" si="0"/>
        <v>0</v>
      </c>
      <c r="F20" s="94">
        <f t="shared" si="1"/>
        <v>0</v>
      </c>
      <c r="G20" s="81"/>
      <c r="H20" s="48"/>
      <c r="I20" s="50"/>
      <c r="J20" s="50"/>
      <c r="K20" s="48"/>
      <c r="L20" s="48"/>
      <c r="M20" s="48"/>
      <c r="N20" s="48"/>
      <c r="O20" s="48"/>
    </row>
    <row r="21" spans="1:15" ht="31.5">
      <c r="A21" s="99" t="s">
        <v>118</v>
      </c>
      <c r="B21" s="100">
        <v>6</v>
      </c>
      <c r="C21" s="101" t="s">
        <v>110</v>
      </c>
      <c r="D21" s="102">
        <v>4275.2124</v>
      </c>
      <c r="E21" s="103">
        <f t="shared" si="0"/>
        <v>2.1670784671532846</v>
      </c>
      <c r="F21" s="94">
        <f t="shared" si="1"/>
        <v>3.114228146853147</v>
      </c>
      <c r="G21" s="81"/>
      <c r="H21" s="48"/>
      <c r="I21" s="50"/>
      <c r="J21" s="50"/>
      <c r="K21" s="48"/>
      <c r="L21" s="48"/>
      <c r="M21" s="48"/>
      <c r="N21" s="48"/>
      <c r="O21" s="48"/>
    </row>
    <row r="22" spans="1:15" ht="15">
      <c r="A22" s="104" t="s">
        <v>119</v>
      </c>
      <c r="B22" s="105"/>
      <c r="C22" s="105"/>
      <c r="D22" s="106"/>
      <c r="E22" s="107"/>
      <c r="F22" s="108"/>
      <c r="G22" s="81"/>
      <c r="H22" s="48"/>
      <c r="I22" s="50"/>
      <c r="J22" s="50"/>
      <c r="K22" s="48"/>
      <c r="L22" s="48"/>
      <c r="M22" s="48"/>
      <c r="N22" s="48"/>
      <c r="O22" s="48"/>
    </row>
    <row r="23" spans="1:15" ht="31.5">
      <c r="A23" s="89" t="s">
        <v>120</v>
      </c>
      <c r="B23" s="90">
        <v>1</v>
      </c>
      <c r="C23" s="91" t="s">
        <v>121</v>
      </c>
      <c r="D23" s="111">
        <v>0</v>
      </c>
      <c r="E23" s="93">
        <f>D23/$G$10/12</f>
        <v>0</v>
      </c>
      <c r="F23" s="94">
        <f>D23/$H$10/12</f>
        <v>0</v>
      </c>
      <c r="G23" s="109">
        <f>SUM(D23:D27)</f>
        <v>9861.160594392553</v>
      </c>
      <c r="H23" s="110">
        <f>SUM(F23:F27)</f>
        <v>7.183246353724179</v>
      </c>
      <c r="I23" s="50"/>
      <c r="J23" s="50"/>
      <c r="K23" s="48"/>
      <c r="L23" s="48"/>
      <c r="M23" s="48"/>
      <c r="N23" s="48"/>
      <c r="O23" s="48"/>
    </row>
    <row r="24" spans="1:15" ht="78.75">
      <c r="A24" s="199" t="s">
        <v>181</v>
      </c>
      <c r="B24" s="77">
        <v>2</v>
      </c>
      <c r="C24" s="95" t="s">
        <v>121</v>
      </c>
      <c r="D24" s="111">
        <v>9861.160594392553</v>
      </c>
      <c r="E24" s="93">
        <f>D24/$G$10/12</f>
        <v>4.9985607230294775</v>
      </c>
      <c r="F24" s="94">
        <f>D24/$H$10/12</f>
        <v>7.183246353724179</v>
      </c>
      <c r="G24" s="81"/>
      <c r="H24" s="48"/>
      <c r="I24" s="50"/>
      <c r="J24" s="50"/>
      <c r="K24" s="48"/>
      <c r="L24" s="48"/>
      <c r="M24" s="48"/>
      <c r="N24" s="48"/>
      <c r="O24" s="48"/>
    </row>
    <row r="25" spans="1:15" ht="47.25">
      <c r="A25" s="76" t="s">
        <v>124</v>
      </c>
      <c r="B25" s="97">
        <v>1</v>
      </c>
      <c r="C25" s="114" t="s">
        <v>125</v>
      </c>
      <c r="D25" s="111">
        <v>0</v>
      </c>
      <c r="E25" s="93">
        <f>D25/$G$10/12</f>
        <v>0</v>
      </c>
      <c r="F25" s="94">
        <f>D25/$H$10/12</f>
        <v>0</v>
      </c>
      <c r="G25" s="81"/>
      <c r="H25" s="48"/>
      <c r="I25" s="112" t="s">
        <v>122</v>
      </c>
      <c r="J25" s="113" t="s">
        <v>123</v>
      </c>
      <c r="K25" s="48"/>
      <c r="L25" s="48"/>
      <c r="M25" s="48"/>
      <c r="N25" s="48"/>
      <c r="O25" s="48"/>
    </row>
    <row r="26" spans="1:15" ht="63">
      <c r="A26" s="76" t="s">
        <v>126</v>
      </c>
      <c r="B26" s="77">
        <v>2</v>
      </c>
      <c r="C26" s="95" t="s">
        <v>121</v>
      </c>
      <c r="D26" s="111">
        <v>0</v>
      </c>
      <c r="E26" s="93">
        <f>D26/$G$10/12</f>
        <v>0</v>
      </c>
      <c r="F26" s="94">
        <f>D26/$H$10/12</f>
        <v>0</v>
      </c>
      <c r="G26" s="48"/>
      <c r="H26" s="48"/>
      <c r="I26" s="50">
        <v>0.38</v>
      </c>
      <c r="J26" s="50" t="s">
        <v>111</v>
      </c>
      <c r="K26" s="48"/>
      <c r="L26" s="48"/>
      <c r="M26" s="48"/>
      <c r="N26" s="48"/>
      <c r="O26" s="48"/>
    </row>
    <row r="27" spans="1:15" ht="31.5">
      <c r="A27" s="99" t="s">
        <v>182</v>
      </c>
      <c r="B27" s="100">
        <v>1</v>
      </c>
      <c r="C27" s="101" t="s">
        <v>129</v>
      </c>
      <c r="D27" s="111">
        <v>0</v>
      </c>
      <c r="E27" s="93">
        <f>D27/$G$10/12</f>
        <v>0</v>
      </c>
      <c r="F27" s="94">
        <f>D27/$H$10/12</f>
        <v>0</v>
      </c>
      <c r="G27" s="81"/>
      <c r="H27" s="48"/>
      <c r="I27" s="112" t="s">
        <v>127</v>
      </c>
      <c r="J27" s="113" t="s">
        <v>128</v>
      </c>
      <c r="K27" s="48"/>
      <c r="L27" s="48"/>
      <c r="M27" s="48"/>
      <c r="N27" s="48"/>
      <c r="O27" s="48"/>
    </row>
    <row r="28" spans="1:15" ht="15">
      <c r="A28" s="115" t="s">
        <v>131</v>
      </c>
      <c r="B28" s="116"/>
      <c r="C28" s="116"/>
      <c r="D28" s="117"/>
      <c r="E28" s="116"/>
      <c r="F28" s="118"/>
      <c r="G28" s="81"/>
      <c r="H28" s="48"/>
      <c r="I28" s="50">
        <v>1.82</v>
      </c>
      <c r="J28" s="50" t="s">
        <v>130</v>
      </c>
      <c r="K28" s="48"/>
      <c r="L28" s="48"/>
      <c r="M28" s="48"/>
      <c r="N28" s="48"/>
      <c r="O28" s="48"/>
    </row>
    <row r="29" spans="1:15" ht="30" customHeight="1">
      <c r="A29" s="238" t="s">
        <v>132</v>
      </c>
      <c r="B29" s="240" t="s">
        <v>133</v>
      </c>
      <c r="C29" s="241"/>
      <c r="D29" s="111"/>
      <c r="E29" s="93"/>
      <c r="F29" s="94">
        <f aca="true" t="shared" si="2" ref="F29:F39">D29/$H$10/12</f>
        <v>0</v>
      </c>
      <c r="G29" s="119">
        <f>SUM(D29:D39)</f>
        <v>1231.7902573180263</v>
      </c>
      <c r="H29" s="120">
        <f>SUM(F29:F39)</f>
        <v>0.8972831128482126</v>
      </c>
      <c r="I29" s="50"/>
      <c r="J29" s="50"/>
      <c r="K29" s="48"/>
      <c r="L29" s="48"/>
      <c r="M29" s="48"/>
      <c r="N29" s="48"/>
      <c r="O29" s="48"/>
    </row>
    <row r="30" spans="1:15" ht="17.25" customHeight="1">
      <c r="A30" s="239"/>
      <c r="B30" s="77">
        <v>2</v>
      </c>
      <c r="C30" s="123" t="s">
        <v>135</v>
      </c>
      <c r="D30" s="111">
        <v>0</v>
      </c>
      <c r="E30" s="93">
        <f>D30/$G$10/12</f>
        <v>0</v>
      </c>
      <c r="F30" s="94">
        <f t="shared" si="2"/>
        <v>0</v>
      </c>
      <c r="G30" s="121"/>
      <c r="H30" s="122"/>
      <c r="I30" s="112">
        <v>72.08</v>
      </c>
      <c r="J30" s="113" t="s">
        <v>134</v>
      </c>
      <c r="K30" s="122"/>
      <c r="L30" s="122"/>
      <c r="M30" s="122"/>
      <c r="N30" s="122"/>
      <c r="O30" s="122"/>
    </row>
    <row r="31" spans="1:15" ht="29.25" customHeight="1">
      <c r="A31" s="239"/>
      <c r="B31" s="234" t="s">
        <v>183</v>
      </c>
      <c r="C31" s="235"/>
      <c r="D31" s="111"/>
      <c r="E31" s="93"/>
      <c r="F31" s="94">
        <f t="shared" si="2"/>
        <v>0</v>
      </c>
      <c r="G31" s="121"/>
      <c r="H31" s="122"/>
      <c r="I31" s="124"/>
      <c r="J31" s="50"/>
      <c r="K31" s="122"/>
      <c r="L31" s="122"/>
      <c r="M31" s="122"/>
      <c r="N31" s="122"/>
      <c r="O31" s="122"/>
    </row>
    <row r="32" spans="1:15" ht="15.75" customHeight="1">
      <c r="A32" s="239"/>
      <c r="B32" s="77">
        <v>2</v>
      </c>
      <c r="C32" s="123" t="s">
        <v>135</v>
      </c>
      <c r="D32" s="111">
        <v>0</v>
      </c>
      <c r="E32" s="93">
        <f>D32/$G$10/12</f>
        <v>0</v>
      </c>
      <c r="F32" s="94">
        <f t="shared" si="2"/>
        <v>0</v>
      </c>
      <c r="G32" s="121"/>
      <c r="H32" s="122"/>
      <c r="I32" s="124">
        <v>0.16</v>
      </c>
      <c r="J32" s="50" t="s">
        <v>130</v>
      </c>
      <c r="K32" s="122"/>
      <c r="L32" s="122"/>
      <c r="M32" s="122"/>
      <c r="N32" s="122"/>
      <c r="O32" s="122"/>
    </row>
    <row r="33" spans="1:15" ht="30" customHeight="1">
      <c r="A33" s="239"/>
      <c r="B33" s="234" t="s">
        <v>136</v>
      </c>
      <c r="C33" s="235"/>
      <c r="D33" s="111"/>
      <c r="E33" s="93"/>
      <c r="F33" s="94">
        <f t="shared" si="2"/>
        <v>0</v>
      </c>
      <c r="G33" s="121"/>
      <c r="H33" s="122"/>
      <c r="I33" s="124"/>
      <c r="J33" s="50"/>
      <c r="K33" s="122"/>
      <c r="L33" s="122"/>
      <c r="M33" s="122"/>
      <c r="N33" s="122"/>
      <c r="O33" s="122"/>
    </row>
    <row r="34" spans="1:15" ht="15.75" customHeight="1">
      <c r="A34" s="239"/>
      <c r="B34" s="77">
        <v>12</v>
      </c>
      <c r="C34" s="123" t="s">
        <v>135</v>
      </c>
      <c r="D34" s="111">
        <v>192.10007351943605</v>
      </c>
      <c r="E34" s="93">
        <f>D34/$G$10/12</f>
        <v>0.09737432761528592</v>
      </c>
      <c r="F34" s="94">
        <f t="shared" si="2"/>
        <v>0.13993303723735143</v>
      </c>
      <c r="G34" s="121"/>
      <c r="H34" s="122"/>
      <c r="I34" s="124"/>
      <c r="J34" s="50"/>
      <c r="K34" s="122"/>
      <c r="L34" s="122"/>
      <c r="M34" s="122"/>
      <c r="N34" s="122"/>
      <c r="O34" s="122"/>
    </row>
    <row r="35" spans="1:15" ht="30" customHeight="1">
      <c r="A35" s="239"/>
      <c r="B35" s="234" t="s">
        <v>137</v>
      </c>
      <c r="C35" s="235"/>
      <c r="D35" s="111"/>
      <c r="E35" s="93"/>
      <c r="F35" s="94">
        <f t="shared" si="2"/>
        <v>0</v>
      </c>
      <c r="G35" s="121"/>
      <c r="H35" s="122"/>
      <c r="I35" s="124"/>
      <c r="J35" s="50"/>
      <c r="K35" s="122"/>
      <c r="L35" s="122"/>
      <c r="M35" s="122"/>
      <c r="N35" s="122"/>
      <c r="O35" s="122"/>
    </row>
    <row r="36" spans="1:15" ht="17.25" customHeight="1">
      <c r="A36" s="239"/>
      <c r="B36" s="77">
        <v>12</v>
      </c>
      <c r="C36" s="123" t="s">
        <v>121</v>
      </c>
      <c r="D36" s="111">
        <v>447.8501837985903</v>
      </c>
      <c r="E36" s="93">
        <f>D36/$G$10/12</f>
        <v>0.22701246137398132</v>
      </c>
      <c r="F36" s="94">
        <f t="shared" si="2"/>
        <v>0.32623119449198007</v>
      </c>
      <c r="G36" s="121"/>
      <c r="H36" s="122"/>
      <c r="I36" s="112" t="s">
        <v>138</v>
      </c>
      <c r="J36" s="113" t="s">
        <v>139</v>
      </c>
      <c r="K36" s="122"/>
      <c r="L36" s="122"/>
      <c r="M36" s="122"/>
      <c r="N36" s="122"/>
      <c r="O36" s="122"/>
    </row>
    <row r="37" spans="1:15" ht="60.75" customHeight="1">
      <c r="A37" s="125" t="s">
        <v>140</v>
      </c>
      <c r="B37" s="236" t="s">
        <v>141</v>
      </c>
      <c r="C37" s="237"/>
      <c r="D37" s="111">
        <v>591.84</v>
      </c>
      <c r="E37" s="93">
        <f>D37/$G$10/12</f>
        <v>0.3</v>
      </c>
      <c r="F37" s="94">
        <f t="shared" si="2"/>
        <v>0.43111888111888114</v>
      </c>
      <c r="G37" s="121"/>
      <c r="H37" s="122"/>
      <c r="I37" s="124"/>
      <c r="J37" s="50"/>
      <c r="K37" s="122"/>
      <c r="L37" s="122"/>
      <c r="M37" s="122"/>
      <c r="N37" s="122"/>
      <c r="O37" s="122"/>
    </row>
    <row r="38" spans="1:15" ht="15.75" customHeight="1">
      <c r="A38" s="126" t="s">
        <v>142</v>
      </c>
      <c r="B38" s="127">
        <v>1</v>
      </c>
      <c r="C38" s="128" t="s">
        <v>121</v>
      </c>
      <c r="D38" s="111">
        <v>0</v>
      </c>
      <c r="E38" s="93">
        <f>D38/$G$10/12</f>
        <v>0</v>
      </c>
      <c r="F38" s="94">
        <f t="shared" si="2"/>
        <v>0</v>
      </c>
      <c r="G38" s="121"/>
      <c r="H38" s="122"/>
      <c r="I38" s="124">
        <v>0.97</v>
      </c>
      <c r="J38" s="50" t="s">
        <v>111</v>
      </c>
      <c r="K38" s="122"/>
      <c r="L38" s="122"/>
      <c r="M38" s="122"/>
      <c r="N38" s="122"/>
      <c r="O38" s="122"/>
    </row>
    <row r="39" spans="1:15" ht="15.75">
      <c r="A39" s="126" t="s">
        <v>143</v>
      </c>
      <c r="B39" s="129">
        <v>1</v>
      </c>
      <c r="C39" s="130" t="s">
        <v>121</v>
      </c>
      <c r="D39" s="111">
        <v>0</v>
      </c>
      <c r="E39" s="93">
        <f>D39/$G$10/12</f>
        <v>0</v>
      </c>
      <c r="F39" s="94">
        <f t="shared" si="2"/>
        <v>0</v>
      </c>
      <c r="G39" s="121"/>
      <c r="H39" s="122"/>
      <c r="I39" s="230">
        <v>1.46</v>
      </c>
      <c r="J39" s="230" t="s">
        <v>111</v>
      </c>
      <c r="K39" s="122"/>
      <c r="L39" s="122"/>
      <c r="M39" s="122"/>
      <c r="N39" s="122"/>
      <c r="O39" s="122"/>
    </row>
    <row r="40" spans="1:15" ht="15">
      <c r="A40" s="131" t="s">
        <v>184</v>
      </c>
      <c r="B40" s="132"/>
      <c r="C40" s="132"/>
      <c r="D40" s="133">
        <f>SUM(D13:D39)</f>
        <v>19011.30738871562</v>
      </c>
      <c r="E40" s="133">
        <f>SUM(E13:E39)</f>
        <v>9.6367129910359</v>
      </c>
      <c r="F40" s="134"/>
      <c r="G40" s="121"/>
      <c r="H40" s="122"/>
      <c r="I40" s="230"/>
      <c r="J40" s="230"/>
      <c r="K40" s="122"/>
      <c r="L40" s="122"/>
      <c r="M40" s="122"/>
      <c r="N40" s="122"/>
      <c r="O40" s="122"/>
    </row>
    <row r="41" spans="1:15" ht="15.75">
      <c r="A41" s="200" t="s">
        <v>185</v>
      </c>
      <c r="B41" s="201"/>
      <c r="C41" s="201"/>
      <c r="D41" s="202">
        <f>D40*0.1</f>
        <v>1901.1307388715622</v>
      </c>
      <c r="E41" s="201"/>
      <c r="F41" s="203"/>
      <c r="G41" s="135"/>
      <c r="H41" s="136"/>
      <c r="I41" s="50"/>
      <c r="J41" s="50"/>
      <c r="K41" s="48"/>
      <c r="L41" s="48"/>
      <c r="M41" s="48"/>
      <c r="N41" s="48"/>
      <c r="O41" s="48"/>
    </row>
    <row r="42" spans="1:15" ht="15.75">
      <c r="A42" s="131" t="s">
        <v>186</v>
      </c>
      <c r="B42" s="132"/>
      <c r="C42" s="132"/>
      <c r="D42" s="204">
        <f>D40+D41</f>
        <v>20912.438127587182</v>
      </c>
      <c r="E42" s="205">
        <f>D42/$G$10/12</f>
        <v>10.600384290139488</v>
      </c>
      <c r="F42" s="134"/>
      <c r="G42" s="206"/>
      <c r="H42" s="207"/>
      <c r="I42" s="50"/>
      <c r="J42" s="50"/>
      <c r="K42" s="48"/>
      <c r="L42" s="48"/>
      <c r="M42" s="48"/>
      <c r="N42" s="48"/>
      <c r="O42" s="48"/>
    </row>
    <row r="43" spans="1:15" ht="15.75">
      <c r="A43" s="138"/>
      <c r="B43" s="139"/>
      <c r="C43" s="139"/>
      <c r="D43" s="208"/>
      <c r="E43" s="140"/>
      <c r="F43" s="141"/>
      <c r="G43" s="137">
        <f>G12+G14+G23+G29+G41+D41</f>
        <v>20912.438127587182</v>
      </c>
      <c r="H43" s="136"/>
      <c r="I43" s="50"/>
      <c r="J43" s="50"/>
      <c r="K43" s="48"/>
      <c r="L43" s="48"/>
      <c r="M43" s="48"/>
      <c r="N43" s="48"/>
      <c r="O43" s="48"/>
    </row>
    <row r="44" spans="1:15" ht="15.75" customHeight="1" hidden="1">
      <c r="A44" s="144" t="s">
        <v>144</v>
      </c>
      <c r="B44" s="145">
        <f>G10-C44</f>
        <v>0</v>
      </c>
      <c r="C44" s="144">
        <v>164.4</v>
      </c>
      <c r="D44" s="222">
        <v>21362</v>
      </c>
      <c r="E44" s="146">
        <f>D44/C44/12</f>
        <v>10.828264395782645</v>
      </c>
      <c r="F44" s="186" t="s">
        <v>145</v>
      </c>
      <c r="G44" s="147">
        <f>E42/E44</f>
        <v>0.9789550663602274</v>
      </c>
      <c r="H44" s="142"/>
      <c r="I44" s="61"/>
      <c r="J44" s="50"/>
      <c r="K44" s="143"/>
      <c r="L44" s="143"/>
      <c r="M44" s="143"/>
      <c r="N44" s="143"/>
      <c r="O44" s="143"/>
    </row>
    <row r="45" spans="1:15" ht="15.75" customHeight="1" hidden="1">
      <c r="A45" s="48"/>
      <c r="B45" s="48"/>
      <c r="C45" s="48"/>
      <c r="D45" s="209">
        <f>D44/1.18</f>
        <v>18103.389830508477</v>
      </c>
      <c r="E45" s="148">
        <f>E44/1.18</f>
        <v>9.176495250663258</v>
      </c>
      <c r="F45" s="187" t="s">
        <v>146</v>
      </c>
      <c r="G45" s="149">
        <f>E42/E45</f>
        <v>1.1551669783050684</v>
      </c>
      <c r="H45" s="48"/>
      <c r="I45" s="50"/>
      <c r="J45" s="50"/>
      <c r="K45" s="48" t="s">
        <v>145</v>
      </c>
      <c r="L45" s="48"/>
      <c r="M45" s="48"/>
      <c r="N45" s="48"/>
      <c r="O45" s="48"/>
    </row>
    <row r="46" spans="1:15" ht="15.75" customHeight="1" hidden="1">
      <c r="A46" s="48"/>
      <c r="B46" s="48"/>
      <c r="C46" s="48"/>
      <c r="D46" s="140"/>
      <c r="E46" s="140"/>
      <c r="F46" s="188"/>
      <c r="G46" s="150"/>
      <c r="H46" s="48"/>
      <c r="I46" s="50"/>
      <c r="J46" s="50"/>
      <c r="K46" s="48"/>
      <c r="L46" s="48"/>
      <c r="M46" s="48"/>
      <c r="N46" s="48"/>
      <c r="O46" s="48"/>
    </row>
    <row r="47" spans="1:15" ht="15" customHeight="1" hidden="1">
      <c r="A47" s="48"/>
      <c r="B47" s="48"/>
      <c r="C47" s="48"/>
      <c r="D47" s="151">
        <f>E47*G10*12</f>
        <v>17913.023999999998</v>
      </c>
      <c r="E47" s="151">
        <v>9.08</v>
      </c>
      <c r="F47" s="189" t="s">
        <v>147</v>
      </c>
      <c r="G47" s="152">
        <f>E42/E47</f>
        <v>1.1674432037598554</v>
      </c>
      <c r="H47" s="48"/>
      <c r="I47" s="50"/>
      <c r="J47" s="50"/>
      <c r="K47" s="48" t="s">
        <v>147</v>
      </c>
      <c r="L47" s="48"/>
      <c r="M47" s="48"/>
      <c r="N47" s="48"/>
      <c r="O47" s="48"/>
    </row>
    <row r="48" spans="1:15" ht="15" customHeight="1" hidden="1">
      <c r="A48" s="48"/>
      <c r="B48" s="48"/>
      <c r="C48" s="48"/>
      <c r="D48" s="153">
        <f>D42-D47</f>
        <v>2999.4141275871843</v>
      </c>
      <c r="E48" s="153">
        <f>E42-E47</f>
        <v>1.5203842901394875</v>
      </c>
      <c r="F48" s="190" t="s">
        <v>149</v>
      </c>
      <c r="G48" s="48"/>
      <c r="H48" s="48"/>
      <c r="I48" s="50"/>
      <c r="J48" s="50"/>
      <c r="K48" s="48" t="s">
        <v>148</v>
      </c>
      <c r="L48" s="48"/>
      <c r="M48" s="48"/>
      <c r="N48" s="48"/>
      <c r="O48" s="48"/>
    </row>
    <row r="49" spans="1:15" ht="15" customHeight="1" hidden="1">
      <c r="A49" s="48"/>
      <c r="B49" s="48"/>
      <c r="C49" s="48"/>
      <c r="D49" s="48"/>
      <c r="E49" s="48"/>
      <c r="F49" s="48"/>
      <c r="G49" s="48"/>
      <c r="H49" s="48"/>
      <c r="I49" s="50"/>
      <c r="J49" s="50"/>
      <c r="K49" s="48"/>
      <c r="L49" s="48"/>
      <c r="M49" s="48"/>
      <c r="N49" s="48"/>
      <c r="O49" s="48"/>
    </row>
    <row r="50" spans="1:15" ht="15">
      <c r="A50" s="48"/>
      <c r="B50" s="48"/>
      <c r="C50" s="48"/>
      <c r="D50" s="48"/>
      <c r="E50" s="48"/>
      <c r="F50" s="48"/>
      <c r="G50" s="48"/>
      <c r="H50" s="48"/>
      <c r="I50" s="50"/>
      <c r="J50" s="50"/>
      <c r="K50" s="48"/>
      <c r="L50" s="48"/>
      <c r="M50" s="48"/>
      <c r="N50" s="48"/>
      <c r="O50" s="48"/>
    </row>
    <row r="51" spans="1:15" ht="15">
      <c r="A51" s="48"/>
      <c r="B51" s="48"/>
      <c r="C51" s="48"/>
      <c r="D51" s="48"/>
      <c r="E51" s="48"/>
      <c r="F51" s="48"/>
      <c r="G51" s="48"/>
      <c r="H51" s="48"/>
      <c r="I51" s="50"/>
      <c r="J51" s="50"/>
      <c r="K51" s="48"/>
      <c r="L51" s="48"/>
      <c r="M51" s="48"/>
      <c r="N51" s="48"/>
      <c r="O51" s="48"/>
    </row>
    <row r="52" spans="1:15" ht="15">
      <c r="A52" s="48"/>
      <c r="B52" s="48"/>
      <c r="C52" s="48"/>
      <c r="D52" s="48"/>
      <c r="E52" s="48"/>
      <c r="F52" s="48"/>
      <c r="G52" s="48"/>
      <c r="H52" s="48"/>
      <c r="I52" s="50"/>
      <c r="J52" s="50"/>
      <c r="K52" s="48"/>
      <c r="L52" s="48"/>
      <c r="M52" s="48"/>
      <c r="N52" s="48"/>
      <c r="O52" s="48"/>
    </row>
    <row r="53" spans="1:15" ht="15">
      <c r="A53" s="48"/>
      <c r="B53" s="48"/>
      <c r="C53" s="48"/>
      <c r="D53" s="48"/>
      <c r="E53" s="48"/>
      <c r="F53" s="48"/>
      <c r="G53" s="48"/>
      <c r="H53" s="48"/>
      <c r="I53" s="50"/>
      <c r="J53" s="50"/>
      <c r="K53" s="48"/>
      <c r="L53" s="48"/>
      <c r="M53" s="48"/>
      <c r="N53" s="48"/>
      <c r="O53" s="48"/>
    </row>
    <row r="54" spans="1:15" ht="15">
      <c r="A54" s="48"/>
      <c r="B54" s="48"/>
      <c r="C54" s="48"/>
      <c r="D54" s="48"/>
      <c r="E54" s="48"/>
      <c r="F54" s="48"/>
      <c r="G54" s="48"/>
      <c r="H54" s="48"/>
      <c r="I54" s="50"/>
      <c r="J54" s="50"/>
      <c r="K54" s="48"/>
      <c r="L54" s="48"/>
      <c r="M54" s="48"/>
      <c r="N54" s="48"/>
      <c r="O54" s="48"/>
    </row>
    <row r="55" spans="1:15" ht="15">
      <c r="A55" s="48"/>
      <c r="B55" s="48"/>
      <c r="C55" s="48"/>
      <c r="D55" s="48"/>
      <c r="E55" s="48"/>
      <c r="F55" s="48"/>
      <c r="G55" s="48"/>
      <c r="H55" s="48"/>
      <c r="I55" s="50"/>
      <c r="J55" s="50"/>
      <c r="K55" s="48"/>
      <c r="L55" s="48"/>
      <c r="M55" s="48"/>
      <c r="N55" s="48"/>
      <c r="O55" s="48"/>
    </row>
    <row r="56" spans="1:14" ht="15">
      <c r="A56" s="48"/>
      <c r="B56" s="48"/>
      <c r="C56" s="48"/>
      <c r="D56" s="48"/>
      <c r="E56" s="48"/>
      <c r="F56" s="48"/>
      <c r="G56" s="48"/>
      <c r="H56" s="48"/>
      <c r="I56" s="50"/>
      <c r="J56" s="50"/>
      <c r="K56" s="48"/>
      <c r="L56" s="48"/>
      <c r="M56" s="48"/>
      <c r="N56" s="48"/>
    </row>
    <row r="57" spans="1:14" ht="15">
      <c r="A57" s="48"/>
      <c r="B57" s="48"/>
      <c r="C57" s="48"/>
      <c r="D57" s="48"/>
      <c r="E57" s="48"/>
      <c r="F57" s="48"/>
      <c r="G57" s="48"/>
      <c r="H57" s="48"/>
      <c r="I57" s="50"/>
      <c r="J57" s="50"/>
      <c r="K57" s="48"/>
      <c r="L57" s="48"/>
      <c r="M57" s="48"/>
      <c r="N57" s="48"/>
    </row>
    <row r="58" spans="1:14" ht="15">
      <c r="A58" s="48"/>
      <c r="B58" s="48"/>
      <c r="C58" s="48"/>
      <c r="D58" s="48"/>
      <c r="E58" s="48"/>
      <c r="F58" s="48"/>
      <c r="G58" s="48"/>
      <c r="H58" s="48"/>
      <c r="I58" s="50"/>
      <c r="J58" s="50"/>
      <c r="K58" s="48"/>
      <c r="L58" s="48"/>
      <c r="M58" s="48"/>
      <c r="N58" s="48"/>
    </row>
    <row r="59" spans="1:14" ht="15">
      <c r="A59" s="48"/>
      <c r="B59" s="48"/>
      <c r="C59" s="48"/>
      <c r="D59" s="48"/>
      <c r="E59" s="48"/>
      <c r="F59" s="48"/>
      <c r="G59" s="48"/>
      <c r="H59" s="48"/>
      <c r="I59" s="50"/>
      <c r="J59" s="50"/>
      <c r="K59" s="48"/>
      <c r="L59" s="48"/>
      <c r="M59" s="48"/>
      <c r="N59" s="48"/>
    </row>
    <row r="60" spans="1:14" ht="15">
      <c r="A60" s="48"/>
      <c r="B60" s="48"/>
      <c r="C60" s="48"/>
      <c r="D60" s="48"/>
      <c r="E60" s="48"/>
      <c r="F60" s="48"/>
      <c r="G60" s="48"/>
      <c r="H60" s="48"/>
      <c r="I60" s="50"/>
      <c r="J60" s="50"/>
      <c r="K60" s="48"/>
      <c r="L60" s="48"/>
      <c r="M60" s="48"/>
      <c r="N60" s="48"/>
    </row>
    <row r="61" spans="1:14" ht="15">
      <c r="A61" s="48"/>
      <c r="B61" s="48"/>
      <c r="C61" s="48"/>
      <c r="D61" s="48"/>
      <c r="E61" s="48"/>
      <c r="F61" s="48"/>
      <c r="G61" s="48"/>
      <c r="H61" s="48"/>
      <c r="I61" s="50"/>
      <c r="J61" s="50"/>
      <c r="K61" s="48"/>
      <c r="L61" s="48"/>
      <c r="M61" s="48"/>
      <c r="N61" s="48"/>
    </row>
    <row r="62" spans="1:14" ht="15">
      <c r="A62" s="48"/>
      <c r="B62" s="48"/>
      <c r="C62" s="48"/>
      <c r="D62" s="48"/>
      <c r="E62" s="48"/>
      <c r="F62" s="48"/>
      <c r="G62" s="48"/>
      <c r="H62" s="48"/>
      <c r="I62" s="50"/>
      <c r="J62" s="50"/>
      <c r="K62" s="48"/>
      <c r="L62" s="48"/>
      <c r="M62" s="48"/>
      <c r="N62" s="48"/>
    </row>
    <row r="63" spans="1:14" ht="15">
      <c r="A63" s="48"/>
      <c r="B63" s="48"/>
      <c r="C63" s="48"/>
      <c r="D63" s="48"/>
      <c r="E63" s="48"/>
      <c r="F63" s="48"/>
      <c r="G63" s="48"/>
      <c r="H63" s="48"/>
      <c r="I63" s="50"/>
      <c r="J63" s="50"/>
      <c r="K63" s="48"/>
      <c r="L63" s="48"/>
      <c r="M63" s="48"/>
      <c r="N63" s="48"/>
    </row>
    <row r="64" spans="1:14" ht="15">
      <c r="A64" s="48"/>
      <c r="B64" s="48"/>
      <c r="C64" s="48"/>
      <c r="D64" s="48"/>
      <c r="E64" s="48"/>
      <c r="F64" s="48"/>
      <c r="G64" s="48"/>
      <c r="H64" s="48"/>
      <c r="I64" s="50"/>
      <c r="J64" s="50"/>
      <c r="K64" s="48"/>
      <c r="L64" s="48"/>
      <c r="M64" s="48"/>
      <c r="N64" s="48"/>
    </row>
    <row r="65" spans="1:14" ht="15">
      <c r="A65" s="48"/>
      <c r="B65" s="48"/>
      <c r="C65" s="48"/>
      <c r="D65" s="48"/>
      <c r="E65" s="48"/>
      <c r="F65" s="48"/>
      <c r="G65" s="48"/>
      <c r="H65" s="48"/>
      <c r="I65" s="50"/>
      <c r="J65" s="50"/>
      <c r="K65" s="48"/>
      <c r="L65" s="48"/>
      <c r="M65" s="48"/>
      <c r="N65" s="48"/>
    </row>
    <row r="66" spans="1:14" ht="15">
      <c r="A66" s="48"/>
      <c r="B66" s="48"/>
      <c r="C66" s="48"/>
      <c r="D66" s="48"/>
      <c r="E66" s="48"/>
      <c r="F66" s="48"/>
      <c r="G66" s="48"/>
      <c r="H66" s="48"/>
      <c r="I66" s="50"/>
      <c r="J66" s="50"/>
      <c r="K66" s="48"/>
      <c r="L66" s="48"/>
      <c r="M66" s="48"/>
      <c r="N66" s="48"/>
    </row>
    <row r="67" spans="1:14" ht="15">
      <c r="A67" s="48"/>
      <c r="B67" s="48"/>
      <c r="C67" s="48"/>
      <c r="D67" s="48"/>
      <c r="E67" s="48"/>
      <c r="F67" s="48"/>
      <c r="G67" s="48"/>
      <c r="H67" s="48"/>
      <c r="I67" s="50"/>
      <c r="J67" s="50"/>
      <c r="K67" s="48"/>
      <c r="L67" s="48"/>
      <c r="M67" s="48"/>
      <c r="N67" s="48"/>
    </row>
    <row r="68" spans="1:14" ht="15">
      <c r="A68" s="48"/>
      <c r="B68" s="48"/>
      <c r="C68" s="48"/>
      <c r="D68" s="48"/>
      <c r="E68" s="48"/>
      <c r="F68" s="48"/>
      <c r="G68" s="48"/>
      <c r="H68" s="48"/>
      <c r="I68" s="50"/>
      <c r="J68" s="50"/>
      <c r="K68" s="48"/>
      <c r="L68" s="48"/>
      <c r="M68" s="48"/>
      <c r="N68" s="48"/>
    </row>
    <row r="69" spans="1:14" ht="15">
      <c r="A69" s="48"/>
      <c r="B69" s="48"/>
      <c r="C69" s="48"/>
      <c r="D69" s="48"/>
      <c r="E69" s="48"/>
      <c r="F69" s="48"/>
      <c r="G69" s="48"/>
      <c r="H69" s="48"/>
      <c r="I69" s="50"/>
      <c r="J69" s="50"/>
      <c r="K69" s="48"/>
      <c r="L69" s="48"/>
      <c r="M69" s="48"/>
      <c r="N69" s="48"/>
    </row>
    <row r="70" spans="1:14" ht="15">
      <c r="A70" s="48"/>
      <c r="B70" s="48"/>
      <c r="C70" s="48"/>
      <c r="D70" s="48"/>
      <c r="E70" s="48"/>
      <c r="F70" s="48"/>
      <c r="G70" s="48"/>
      <c r="H70" s="48"/>
      <c r="I70" s="50"/>
      <c r="J70" s="50"/>
      <c r="K70" s="48"/>
      <c r="L70" s="48"/>
      <c r="M70" s="48"/>
      <c r="N70" s="48"/>
    </row>
    <row r="71" spans="1:14" ht="15">
      <c r="A71" s="48"/>
      <c r="B71" s="48"/>
      <c r="C71" s="48"/>
      <c r="D71" s="48"/>
      <c r="E71" s="48"/>
      <c r="F71" s="48"/>
      <c r="G71" s="48"/>
      <c r="H71" s="48"/>
      <c r="I71" s="50"/>
      <c r="J71" s="50"/>
      <c r="K71" s="48"/>
      <c r="L71" s="48"/>
      <c r="M71" s="48"/>
      <c r="N71" s="48"/>
    </row>
    <row r="72" spans="1:14" ht="15">
      <c r="A72" s="48"/>
      <c r="B72" s="48"/>
      <c r="C72" s="48"/>
      <c r="D72" s="48"/>
      <c r="E72" s="48"/>
      <c r="F72" s="48"/>
      <c r="G72" s="48"/>
      <c r="H72" s="48"/>
      <c r="I72" s="50"/>
      <c r="J72" s="50"/>
      <c r="K72" s="48"/>
      <c r="L72" s="48"/>
      <c r="M72" s="48"/>
      <c r="N72" s="48"/>
    </row>
    <row r="73" spans="1:14" ht="15">
      <c r="A73" s="48"/>
      <c r="B73" s="48"/>
      <c r="C73" s="48"/>
      <c r="D73" s="48"/>
      <c r="E73" s="48"/>
      <c r="F73" s="48"/>
      <c r="G73" s="48"/>
      <c r="H73" s="48"/>
      <c r="I73" s="50"/>
      <c r="J73" s="50"/>
      <c r="K73" s="48"/>
      <c r="L73" s="48"/>
      <c r="M73" s="48"/>
      <c r="N73" s="48"/>
    </row>
    <row r="74" spans="1:14" ht="15">
      <c r="A74" s="48"/>
      <c r="B74" s="48"/>
      <c r="C74" s="48"/>
      <c r="D74" s="48"/>
      <c r="E74" s="48"/>
      <c r="F74" s="48"/>
      <c r="G74" s="48"/>
      <c r="H74" s="48"/>
      <c r="I74" s="50"/>
      <c r="J74" s="50"/>
      <c r="K74" s="48"/>
      <c r="L74" s="48"/>
      <c r="M74" s="48"/>
      <c r="N74" s="48"/>
    </row>
    <row r="75" spans="1:14" ht="15">
      <c r="A75" s="48"/>
      <c r="B75" s="48"/>
      <c r="C75" s="48"/>
      <c r="D75" s="48"/>
      <c r="E75" s="48"/>
      <c r="F75" s="48"/>
      <c r="G75" s="48"/>
      <c r="H75" s="48"/>
      <c r="I75" s="50"/>
      <c r="J75" s="50"/>
      <c r="K75" s="48"/>
      <c r="L75" s="48"/>
      <c r="M75" s="48"/>
      <c r="N75" s="48"/>
    </row>
    <row r="76" spans="1:14" ht="15">
      <c r="A76" s="48"/>
      <c r="B76" s="48"/>
      <c r="C76" s="48"/>
      <c r="D76" s="48"/>
      <c r="E76" s="48"/>
      <c r="F76" s="48"/>
      <c r="G76" s="48"/>
      <c r="H76" s="48"/>
      <c r="I76" s="50"/>
      <c r="J76" s="50"/>
      <c r="K76" s="48"/>
      <c r="L76" s="48"/>
      <c r="M76" s="48"/>
      <c r="N76" s="48"/>
    </row>
    <row r="77" spans="1:14" ht="15">
      <c r="A77" s="48"/>
      <c r="B77" s="48"/>
      <c r="C77" s="48"/>
      <c r="D77" s="48"/>
      <c r="E77" s="48"/>
      <c r="F77" s="48"/>
      <c r="G77" s="48"/>
      <c r="H77" s="48"/>
      <c r="I77" s="50"/>
      <c r="J77" s="50"/>
      <c r="K77" s="48"/>
      <c r="L77" s="48"/>
      <c r="M77" s="48"/>
      <c r="N77" s="48"/>
    </row>
    <row r="78" spans="1:14" ht="15">
      <c r="A78" s="48"/>
      <c r="B78" s="48"/>
      <c r="C78" s="48"/>
      <c r="D78" s="48"/>
      <c r="E78" s="48"/>
      <c r="F78" s="48"/>
      <c r="G78" s="48"/>
      <c r="H78" s="48"/>
      <c r="I78" s="50"/>
      <c r="J78" s="50"/>
      <c r="K78" s="48"/>
      <c r="L78" s="48"/>
      <c r="M78" s="48"/>
      <c r="N78" s="48"/>
    </row>
    <row r="79" spans="1:14" ht="15">
      <c r="A79" s="48"/>
      <c r="B79" s="48"/>
      <c r="C79" s="48"/>
      <c r="D79" s="48"/>
      <c r="E79" s="48"/>
      <c r="F79" s="48"/>
      <c r="G79" s="48"/>
      <c r="H79" s="48"/>
      <c r="I79" s="50"/>
      <c r="J79" s="50"/>
      <c r="K79" s="48"/>
      <c r="L79" s="48"/>
      <c r="M79" s="48"/>
      <c r="N79" s="48"/>
    </row>
    <row r="80" spans="1:14" ht="15">
      <c r="A80" s="48"/>
      <c r="B80" s="48"/>
      <c r="C80" s="48"/>
      <c r="D80" s="48"/>
      <c r="E80" s="48"/>
      <c r="F80" s="48"/>
      <c r="G80" s="48"/>
      <c r="H80" s="48"/>
      <c r="I80" s="50"/>
      <c r="J80" s="50"/>
      <c r="K80" s="48"/>
      <c r="L80" s="48"/>
      <c r="M80" s="48"/>
      <c r="N80" s="48"/>
    </row>
    <row r="81" spans="1:14" ht="15">
      <c r="A81" s="48"/>
      <c r="B81" s="48"/>
      <c r="C81" s="48"/>
      <c r="D81" s="48"/>
      <c r="E81" s="48"/>
      <c r="F81" s="48"/>
      <c r="G81" s="48"/>
      <c r="H81" s="48"/>
      <c r="I81" s="50"/>
      <c r="J81" s="50"/>
      <c r="K81" s="48"/>
      <c r="L81" s="48"/>
      <c r="M81" s="48"/>
      <c r="N81" s="48"/>
    </row>
    <row r="82" spans="1:14" ht="15">
      <c r="A82" s="48"/>
      <c r="B82" s="48"/>
      <c r="C82" s="48"/>
      <c r="D82" s="48"/>
      <c r="E82" s="48"/>
      <c r="F82" s="48"/>
      <c r="G82" s="48"/>
      <c r="H82" s="48"/>
      <c r="I82" s="50"/>
      <c r="J82" s="50"/>
      <c r="K82" s="48"/>
      <c r="L82" s="48"/>
      <c r="M82" s="48"/>
      <c r="N82" s="48"/>
    </row>
    <row r="83" spans="1:14" ht="15">
      <c r="A83" s="48"/>
      <c r="B83" s="48"/>
      <c r="C83" s="48"/>
      <c r="D83" s="48"/>
      <c r="E83" s="48"/>
      <c r="F83" s="48"/>
      <c r="G83" s="48"/>
      <c r="H83" s="48"/>
      <c r="I83" s="50"/>
      <c r="J83" s="50"/>
      <c r="K83" s="48"/>
      <c r="L83" s="48"/>
      <c r="M83" s="48"/>
      <c r="N83" s="48"/>
    </row>
    <row r="84" spans="1:14" ht="15">
      <c r="A84" s="48"/>
      <c r="B84" s="48"/>
      <c r="C84" s="48"/>
      <c r="D84" s="48"/>
      <c r="E84" s="48"/>
      <c r="F84" s="48"/>
      <c r="G84" s="48"/>
      <c r="H84" s="48"/>
      <c r="I84" s="50"/>
      <c r="J84" s="50"/>
      <c r="K84" s="48"/>
      <c r="L84" s="48"/>
      <c r="M84" s="48"/>
      <c r="N84" s="48"/>
    </row>
    <row r="85" spans="1:14" ht="15">
      <c r="A85" s="48"/>
      <c r="B85" s="48"/>
      <c r="C85" s="48"/>
      <c r="D85" s="48"/>
      <c r="E85" s="48"/>
      <c r="F85" s="48"/>
      <c r="G85" s="48"/>
      <c r="H85" s="48"/>
      <c r="I85" s="50"/>
      <c r="J85" s="50"/>
      <c r="K85" s="48"/>
      <c r="L85" s="48"/>
      <c r="M85" s="48"/>
      <c r="N85" s="48"/>
    </row>
    <row r="86" spans="1:14" ht="15">
      <c r="A86" s="48"/>
      <c r="B86" s="48"/>
      <c r="C86" s="48"/>
      <c r="D86" s="48"/>
      <c r="E86" s="48"/>
      <c r="F86" s="48"/>
      <c r="G86" s="48"/>
      <c r="H86" s="48"/>
      <c r="I86" s="50"/>
      <c r="J86" s="50"/>
      <c r="K86" s="48"/>
      <c r="L86" s="48"/>
      <c r="M86" s="48"/>
      <c r="N86" s="48"/>
    </row>
    <row r="87" spans="1:14" ht="15">
      <c r="A87" s="48"/>
      <c r="B87" s="48"/>
      <c r="C87" s="48"/>
      <c r="D87" s="48"/>
      <c r="E87" s="48"/>
      <c r="F87" s="48"/>
      <c r="G87" s="48"/>
      <c r="H87" s="48"/>
      <c r="I87" s="50"/>
      <c r="J87" s="50"/>
      <c r="K87" s="48"/>
      <c r="L87" s="48"/>
      <c r="M87" s="48"/>
      <c r="N87" s="48"/>
    </row>
    <row r="88" spans="1:14" ht="15">
      <c r="A88" s="48"/>
      <c r="B88" s="48"/>
      <c r="C88" s="48"/>
      <c r="D88" s="48"/>
      <c r="E88" s="48"/>
      <c r="F88" s="48"/>
      <c r="G88" s="48"/>
      <c r="H88" s="48"/>
      <c r="I88" s="50"/>
      <c r="J88" s="50"/>
      <c r="K88" s="48"/>
      <c r="L88" s="48"/>
      <c r="M88" s="48"/>
      <c r="N88" s="48"/>
    </row>
    <row r="89" spans="1:11" ht="15">
      <c r="A89" s="48"/>
      <c r="B89" s="48"/>
      <c r="C89" s="48"/>
      <c r="D89" s="48"/>
      <c r="E89" s="48"/>
      <c r="F89" s="48"/>
      <c r="G89" s="48"/>
      <c r="H89" s="48"/>
      <c r="I89" s="50"/>
      <c r="J89" s="50"/>
      <c r="K89" s="48"/>
    </row>
    <row r="90" spans="1:11" ht="15">
      <c r="A90" s="48"/>
      <c r="B90" s="48"/>
      <c r="C90" s="48"/>
      <c r="D90" s="48"/>
      <c r="E90" s="48"/>
      <c r="F90" s="48"/>
      <c r="G90" s="48"/>
      <c r="H90" s="48"/>
      <c r="I90" s="50"/>
      <c r="J90" s="50"/>
      <c r="K90" s="48"/>
    </row>
    <row r="91" spans="1:11" ht="15">
      <c r="A91" s="48"/>
      <c r="B91" s="48"/>
      <c r="C91" s="48"/>
      <c r="D91" s="48"/>
      <c r="E91" s="48"/>
      <c r="F91" s="48"/>
      <c r="G91" s="48"/>
      <c r="H91" s="48"/>
      <c r="I91" s="50"/>
      <c r="J91" s="50"/>
      <c r="K91" s="48"/>
    </row>
    <row r="92" spans="1:11" ht="15">
      <c r="A92" s="48"/>
      <c r="B92" s="48"/>
      <c r="C92" s="48"/>
      <c r="D92" s="48"/>
      <c r="E92" s="48"/>
      <c r="F92" s="48"/>
      <c r="G92" s="48"/>
      <c r="H92" s="48"/>
      <c r="I92" s="50"/>
      <c r="J92" s="50"/>
      <c r="K92" s="48"/>
    </row>
    <row r="93" spans="1:11" ht="15">
      <c r="A93" s="48"/>
      <c r="B93" s="48"/>
      <c r="C93" s="48"/>
      <c r="D93" s="48"/>
      <c r="E93" s="48"/>
      <c r="F93" s="48"/>
      <c r="G93" s="48"/>
      <c r="H93" s="48"/>
      <c r="I93" s="50"/>
      <c r="J93" s="50"/>
      <c r="K93" s="48"/>
    </row>
    <row r="94" spans="1:11" ht="15">
      <c r="A94" s="48"/>
      <c r="B94" s="48"/>
      <c r="C94" s="48"/>
      <c r="D94" s="48"/>
      <c r="E94" s="48"/>
      <c r="F94" s="48"/>
      <c r="G94" s="48"/>
      <c r="H94" s="48"/>
      <c r="I94" s="50"/>
      <c r="J94" s="50"/>
      <c r="K94" s="48"/>
    </row>
    <row r="95" spans="1:11" ht="15">
      <c r="A95" s="48"/>
      <c r="B95" s="48"/>
      <c r="C95" s="48"/>
      <c r="D95" s="48"/>
      <c r="E95" s="48"/>
      <c r="F95" s="48"/>
      <c r="G95" s="48"/>
      <c r="H95" s="48"/>
      <c r="I95" s="50"/>
      <c r="J95" s="50"/>
      <c r="K95" s="48"/>
    </row>
    <row r="96" spans="1:11" ht="15">
      <c r="A96" s="48"/>
      <c r="B96" s="48"/>
      <c r="C96" s="48"/>
      <c r="D96" s="48"/>
      <c r="E96" s="48"/>
      <c r="F96" s="48"/>
      <c r="G96" s="48"/>
      <c r="H96" s="48"/>
      <c r="I96" s="50"/>
      <c r="J96" s="50"/>
      <c r="K96" s="48"/>
    </row>
    <row r="97" spans="1:11" ht="15">
      <c r="A97" s="48"/>
      <c r="B97" s="48"/>
      <c r="C97" s="48"/>
      <c r="D97" s="48"/>
      <c r="E97" s="48"/>
      <c r="F97" s="48"/>
      <c r="G97" s="48"/>
      <c r="H97" s="48"/>
      <c r="I97" s="50"/>
      <c r="J97" s="50"/>
      <c r="K97" s="48"/>
    </row>
    <row r="98" spans="1:11" ht="15">
      <c r="A98" s="48"/>
      <c r="B98" s="48"/>
      <c r="C98" s="48"/>
      <c r="D98" s="48"/>
      <c r="E98" s="48"/>
      <c r="F98" s="48"/>
      <c r="G98" s="48"/>
      <c r="H98" s="48"/>
      <c r="I98" s="50"/>
      <c r="J98" s="50"/>
      <c r="K98" s="48"/>
    </row>
    <row r="99" spans="1:11" ht="15">
      <c r="A99" s="48"/>
      <c r="B99" s="48"/>
      <c r="C99" s="48"/>
      <c r="D99" s="48"/>
      <c r="E99" s="48"/>
      <c r="F99" s="48"/>
      <c r="G99" s="48"/>
      <c r="H99" s="48"/>
      <c r="I99" s="50"/>
      <c r="J99" s="50"/>
      <c r="K99" s="48"/>
    </row>
    <row r="100" spans="1:11" ht="15">
      <c r="A100" s="48"/>
      <c r="B100" s="48"/>
      <c r="C100" s="48"/>
      <c r="D100" s="48"/>
      <c r="E100" s="48"/>
      <c r="F100" s="48"/>
      <c r="G100" s="48"/>
      <c r="H100" s="48"/>
      <c r="I100" s="50"/>
      <c r="J100" s="50"/>
      <c r="K100" s="48"/>
    </row>
    <row r="101" spans="1:11" ht="15">
      <c r="A101" s="48"/>
      <c r="B101" s="48"/>
      <c r="C101" s="48"/>
      <c r="D101" s="48"/>
      <c r="E101" s="48"/>
      <c r="F101" s="48"/>
      <c r="G101" s="48"/>
      <c r="H101" s="48"/>
      <c r="I101" s="50"/>
      <c r="J101" s="50"/>
      <c r="K101" s="48"/>
    </row>
    <row r="102" spans="1:11" ht="15">
      <c r="A102" s="48"/>
      <c r="B102" s="48"/>
      <c r="C102" s="48"/>
      <c r="D102" s="48"/>
      <c r="E102" s="48"/>
      <c r="F102" s="48"/>
      <c r="G102" s="48"/>
      <c r="H102" s="48"/>
      <c r="I102" s="50"/>
      <c r="J102" s="50"/>
      <c r="K102" s="48"/>
    </row>
    <row r="103" spans="1:11" ht="15">
      <c r="A103" s="48"/>
      <c r="B103" s="48"/>
      <c r="C103" s="48"/>
      <c r="D103" s="48"/>
      <c r="E103" s="48"/>
      <c r="F103" s="48"/>
      <c r="G103" s="48"/>
      <c r="H103" s="48"/>
      <c r="I103" s="50"/>
      <c r="J103" s="50"/>
      <c r="K103" s="48"/>
    </row>
    <row r="104" spans="1:11" ht="15">
      <c r="A104" s="48"/>
      <c r="B104" s="48"/>
      <c r="C104" s="48"/>
      <c r="D104" s="48"/>
      <c r="E104" s="48"/>
      <c r="F104" s="48"/>
      <c r="G104" s="48"/>
      <c r="H104" s="48"/>
      <c r="I104" s="50"/>
      <c r="J104" s="50"/>
      <c r="K104" s="48"/>
    </row>
    <row r="105" spans="1:11" ht="15">
      <c r="A105" s="48"/>
      <c r="B105" s="48"/>
      <c r="C105" s="48"/>
      <c r="D105" s="48"/>
      <c r="E105" s="48"/>
      <c r="F105" s="48"/>
      <c r="G105" s="48"/>
      <c r="H105" s="48"/>
      <c r="I105" s="50"/>
      <c r="J105" s="50"/>
      <c r="K105" s="48"/>
    </row>
    <row r="106" spans="1:11" ht="15">
      <c r="A106" s="48"/>
      <c r="B106" s="48"/>
      <c r="C106" s="48"/>
      <c r="D106" s="48"/>
      <c r="E106" s="48"/>
      <c r="F106" s="48"/>
      <c r="G106" s="48"/>
      <c r="H106" s="48"/>
      <c r="I106" s="50"/>
      <c r="J106" s="50"/>
      <c r="K106" s="48"/>
    </row>
    <row r="107" spans="1:11" ht="15">
      <c r="A107" s="48"/>
      <c r="B107" s="48"/>
      <c r="C107" s="48"/>
      <c r="D107" s="48"/>
      <c r="E107" s="48"/>
      <c r="F107" s="48"/>
      <c r="G107" s="48"/>
      <c r="H107" s="48"/>
      <c r="I107" s="50"/>
      <c r="J107" s="50"/>
      <c r="K107" s="48"/>
    </row>
    <row r="108" spans="1:11" ht="15">
      <c r="A108" s="48"/>
      <c r="B108" s="48"/>
      <c r="C108" s="48"/>
      <c r="D108" s="48"/>
      <c r="E108" s="48"/>
      <c r="F108" s="48"/>
      <c r="G108" s="48"/>
      <c r="H108" s="48"/>
      <c r="I108" s="50"/>
      <c r="J108" s="50"/>
      <c r="K108" s="48"/>
    </row>
    <row r="109" spans="1:11" ht="15">
      <c r="A109" s="48"/>
      <c r="B109" s="48"/>
      <c r="C109" s="48"/>
      <c r="D109" s="48"/>
      <c r="E109" s="48"/>
      <c r="F109" s="48"/>
      <c r="G109" s="48"/>
      <c r="H109" s="48"/>
      <c r="I109" s="50"/>
      <c r="J109" s="50"/>
      <c r="K109" s="48"/>
    </row>
    <row r="110" spans="1:11" ht="15">
      <c r="A110" s="48"/>
      <c r="B110" s="48"/>
      <c r="C110" s="48"/>
      <c r="D110" s="48"/>
      <c r="E110" s="48"/>
      <c r="F110" s="48"/>
      <c r="G110" s="48"/>
      <c r="H110" s="48"/>
      <c r="I110" s="50"/>
      <c r="J110" s="50"/>
      <c r="K110" s="48"/>
    </row>
    <row r="111" spans="1:11" ht="15">
      <c r="A111" s="48"/>
      <c r="B111" s="48"/>
      <c r="C111" s="48"/>
      <c r="D111" s="48"/>
      <c r="E111" s="48"/>
      <c r="F111" s="48"/>
      <c r="G111" s="48"/>
      <c r="H111" s="48"/>
      <c r="I111" s="50"/>
      <c r="J111" s="50"/>
      <c r="K111" s="48"/>
    </row>
    <row r="112" spans="1:11" ht="15">
      <c r="A112" s="48"/>
      <c r="B112" s="48"/>
      <c r="C112" s="48"/>
      <c r="D112" s="48"/>
      <c r="E112" s="48"/>
      <c r="F112" s="48"/>
      <c r="G112" s="48"/>
      <c r="H112" s="48"/>
      <c r="I112" s="50"/>
      <c r="J112" s="50"/>
      <c r="K112" s="48"/>
    </row>
    <row r="113" spans="1:11" ht="15">
      <c r="A113" s="48"/>
      <c r="B113" s="48"/>
      <c r="C113" s="48"/>
      <c r="D113" s="48"/>
      <c r="E113" s="48"/>
      <c r="F113" s="48"/>
      <c r="G113" s="48"/>
      <c r="H113" s="48"/>
      <c r="I113" s="50"/>
      <c r="J113" s="50"/>
      <c r="K113" s="48"/>
    </row>
    <row r="114" spans="1:11" ht="15">
      <c r="A114" s="48"/>
      <c r="B114" s="48"/>
      <c r="C114" s="48"/>
      <c r="D114" s="48"/>
      <c r="E114" s="48"/>
      <c r="F114" s="48"/>
      <c r="G114" s="48"/>
      <c r="H114" s="48"/>
      <c r="I114" s="50"/>
      <c r="J114" s="50"/>
      <c r="K114" s="48"/>
    </row>
    <row r="115" spans="1:11" ht="15">
      <c r="A115" s="48"/>
      <c r="B115" s="48"/>
      <c r="C115" s="48"/>
      <c r="D115" s="48"/>
      <c r="E115" s="48"/>
      <c r="F115" s="48"/>
      <c r="G115" s="48"/>
      <c r="H115" s="48"/>
      <c r="I115" s="50"/>
      <c r="J115" s="50"/>
      <c r="K115" s="48"/>
    </row>
    <row r="116" spans="1:11" ht="15">
      <c r="A116" s="48"/>
      <c r="B116" s="48"/>
      <c r="C116" s="48"/>
      <c r="D116" s="48"/>
      <c r="E116" s="48"/>
      <c r="F116" s="48"/>
      <c r="G116" s="48"/>
      <c r="H116" s="48"/>
      <c r="I116" s="50"/>
      <c r="J116" s="50"/>
      <c r="K116" s="48"/>
    </row>
    <row r="117" spans="1:11" ht="15">
      <c r="A117" s="48"/>
      <c r="B117" s="48"/>
      <c r="C117" s="48"/>
      <c r="D117" s="48"/>
      <c r="E117" s="48"/>
      <c r="F117" s="48"/>
      <c r="G117" s="48"/>
      <c r="H117" s="48"/>
      <c r="I117" s="50"/>
      <c r="J117" s="50"/>
      <c r="K117" s="48"/>
    </row>
    <row r="118" spans="1:11" ht="15">
      <c r="A118" s="48"/>
      <c r="B118" s="48"/>
      <c r="C118" s="48"/>
      <c r="D118" s="48"/>
      <c r="E118" s="48"/>
      <c r="F118" s="48"/>
      <c r="G118" s="48"/>
      <c r="H118" s="48"/>
      <c r="I118" s="50"/>
      <c r="J118" s="50"/>
      <c r="K118" s="48"/>
    </row>
    <row r="119" spans="1:11" ht="15">
      <c r="A119" s="48"/>
      <c r="B119" s="48"/>
      <c r="C119" s="48"/>
      <c r="D119" s="48"/>
      <c r="E119" s="48"/>
      <c r="F119" s="48"/>
      <c r="G119" s="48"/>
      <c r="H119" s="48"/>
      <c r="I119" s="50"/>
      <c r="J119" s="50"/>
      <c r="K119" s="48"/>
    </row>
    <row r="120" spans="1:11" ht="15">
      <c r="A120" s="48"/>
      <c r="B120" s="48"/>
      <c r="C120" s="48"/>
      <c r="D120" s="48"/>
      <c r="E120" s="48"/>
      <c r="F120" s="48"/>
      <c r="G120" s="48"/>
      <c r="H120" s="48"/>
      <c r="I120" s="50"/>
      <c r="J120" s="50"/>
      <c r="K120" s="48"/>
    </row>
    <row r="121" spans="1:11" ht="15">
      <c r="A121" s="48"/>
      <c r="B121" s="48"/>
      <c r="C121" s="48"/>
      <c r="D121" s="48"/>
      <c r="E121" s="48"/>
      <c r="F121" s="48"/>
      <c r="G121" s="48"/>
      <c r="H121" s="48"/>
      <c r="I121" s="50"/>
      <c r="J121" s="50"/>
      <c r="K121" s="48"/>
    </row>
    <row r="122" spans="1:11" ht="15">
      <c r="A122" s="48"/>
      <c r="B122" s="48"/>
      <c r="C122" s="48"/>
      <c r="D122" s="48"/>
      <c r="E122" s="48"/>
      <c r="F122" s="48"/>
      <c r="G122" s="48"/>
      <c r="H122" s="48"/>
      <c r="I122" s="50"/>
      <c r="J122" s="50"/>
      <c r="K122" s="48"/>
    </row>
    <row r="123" spans="1:11" ht="15">
      <c r="A123" s="48"/>
      <c r="B123" s="48"/>
      <c r="C123" s="48"/>
      <c r="D123" s="48"/>
      <c r="E123" s="48"/>
      <c r="F123" s="48"/>
      <c r="G123" s="48"/>
      <c r="H123" s="48"/>
      <c r="I123" s="50"/>
      <c r="J123" s="50"/>
      <c r="K123" s="48"/>
    </row>
    <row r="124" spans="1:11" ht="15">
      <c r="A124" s="48"/>
      <c r="B124" s="48"/>
      <c r="C124" s="48"/>
      <c r="D124" s="48"/>
      <c r="E124" s="48"/>
      <c r="F124" s="48"/>
      <c r="G124" s="48"/>
      <c r="H124" s="48"/>
      <c r="I124" s="50"/>
      <c r="J124" s="50"/>
      <c r="K124" s="48"/>
    </row>
  </sheetData>
  <sheetProtection/>
  <mergeCells count="14">
    <mergeCell ref="A29:A36"/>
    <mergeCell ref="B29:C29"/>
    <mergeCell ref="B31:C31"/>
    <mergeCell ref="B33:C33"/>
    <mergeCell ref="C3:E3"/>
    <mergeCell ref="D1:E1"/>
    <mergeCell ref="C2:D2"/>
    <mergeCell ref="A8:E8"/>
    <mergeCell ref="I39:I40"/>
    <mergeCell ref="J39:J40"/>
    <mergeCell ref="A9:E9"/>
    <mergeCell ref="B11:C11"/>
    <mergeCell ref="B35:C35"/>
    <mergeCell ref="B37:C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A23" sqref="A23:IV23"/>
    </sheetView>
  </sheetViews>
  <sheetFormatPr defaultColWidth="9.140625" defaultRowHeight="12.75"/>
  <cols>
    <col min="1" max="1" width="38.57421875" style="0" customWidth="1"/>
    <col min="2" max="2" width="3.421875" style="0" customWidth="1"/>
    <col min="3" max="3" width="18.28125" style="0" customWidth="1"/>
    <col min="4" max="4" width="12.28125" style="0" customWidth="1"/>
    <col min="5" max="5" width="14.421875" style="0" customWidth="1"/>
    <col min="7" max="8" width="0" style="0" hidden="1" customWidth="1"/>
  </cols>
  <sheetData>
    <row r="1" spans="1:5" ht="33" customHeight="1">
      <c r="A1" s="154"/>
      <c r="B1" s="154"/>
      <c r="C1" s="48"/>
      <c r="D1" s="227" t="s">
        <v>150</v>
      </c>
      <c r="E1" s="227"/>
    </row>
    <row r="2" spans="1:5" ht="12.75" customHeight="1">
      <c r="A2" s="154"/>
      <c r="B2" s="154"/>
      <c r="C2" s="228" t="s">
        <v>1</v>
      </c>
      <c r="D2" s="228"/>
      <c r="E2" s="155"/>
    </row>
    <row r="3" spans="1:5" ht="45" customHeight="1">
      <c r="A3" s="154"/>
      <c r="B3" s="154"/>
      <c r="C3" s="229" t="s">
        <v>2</v>
      </c>
      <c r="D3" s="229"/>
      <c r="E3" s="229"/>
    </row>
    <row r="4" spans="1:5" ht="22.5" customHeight="1">
      <c r="A4" s="154"/>
      <c r="B4" s="154"/>
      <c r="C4" s="51"/>
      <c r="D4" s="52" t="s">
        <v>3</v>
      </c>
      <c r="E4" s="154"/>
    </row>
    <row r="5" spans="1:5" ht="15.75">
      <c r="A5" s="154"/>
      <c r="B5" s="154"/>
      <c r="C5" s="54" t="s">
        <v>209</v>
      </c>
      <c r="D5" s="52"/>
      <c r="E5" s="154"/>
    </row>
    <row r="6" spans="1:5" ht="12" customHeight="1">
      <c r="A6" s="154"/>
      <c r="B6" s="154"/>
      <c r="C6" s="5" t="s">
        <v>4</v>
      </c>
      <c r="D6" s="56"/>
      <c r="E6" s="154"/>
    </row>
    <row r="7" spans="1:5" ht="17.25" customHeight="1">
      <c r="A7" s="154"/>
      <c r="B7" s="154"/>
      <c r="C7" s="6" t="s">
        <v>5</v>
      </c>
      <c r="D7" s="58"/>
      <c r="E7" s="154"/>
    </row>
    <row r="8" spans="1:5" ht="30.75" customHeight="1">
      <c r="A8" s="259" t="s">
        <v>101</v>
      </c>
      <c r="B8" s="259"/>
      <c r="C8" s="259"/>
      <c r="D8" s="259"/>
      <c r="E8" s="259"/>
    </row>
    <row r="9" spans="1:8" ht="45.75" customHeight="1">
      <c r="A9" s="260" t="s">
        <v>151</v>
      </c>
      <c r="B9" s="260"/>
      <c r="C9" s="260"/>
      <c r="D9" s="260"/>
      <c r="E9" s="260"/>
      <c r="G9" s="63">
        <v>114.4</v>
      </c>
      <c r="H9" s="64">
        <v>164.4</v>
      </c>
    </row>
    <row r="10" spans="1:5" ht="16.5">
      <c r="A10" s="156"/>
      <c r="B10" s="156"/>
      <c r="C10" s="156" t="s">
        <v>187</v>
      </c>
      <c r="D10" s="156"/>
      <c r="E10" s="156"/>
    </row>
    <row r="11" spans="1:5" ht="84" customHeight="1">
      <c r="A11" s="157"/>
      <c r="B11" s="232" t="s">
        <v>103</v>
      </c>
      <c r="C11" s="233"/>
      <c r="D11" s="158" t="s">
        <v>152</v>
      </c>
      <c r="E11" s="158" t="s">
        <v>153</v>
      </c>
    </row>
    <row r="12" spans="1:5" ht="15.75" customHeight="1">
      <c r="A12" s="261" t="s">
        <v>154</v>
      </c>
      <c r="B12" s="262"/>
      <c r="C12" s="262"/>
      <c r="D12" s="262"/>
      <c r="E12" s="263"/>
    </row>
    <row r="13" spans="1:5" ht="47.25">
      <c r="A13" s="89" t="s">
        <v>155</v>
      </c>
      <c r="B13" s="159">
        <v>2</v>
      </c>
      <c r="C13" s="160" t="s">
        <v>110</v>
      </c>
      <c r="D13" s="210">
        <v>0</v>
      </c>
      <c r="E13" s="161">
        <f>D13/12/$H$9</f>
        <v>0</v>
      </c>
    </row>
    <row r="14" spans="1:5" ht="47.25">
      <c r="A14" s="76" t="s">
        <v>156</v>
      </c>
      <c r="B14" s="162">
        <v>12</v>
      </c>
      <c r="C14" s="163" t="s">
        <v>121</v>
      </c>
      <c r="D14" s="164">
        <v>0</v>
      </c>
      <c r="E14" s="165">
        <f>D14/12/$H$9</f>
        <v>0</v>
      </c>
    </row>
    <row r="15" spans="1:5" ht="33" customHeight="1">
      <c r="A15" s="76" t="s">
        <v>157</v>
      </c>
      <c r="B15" s="162">
        <v>2</v>
      </c>
      <c r="C15" s="163" t="s">
        <v>121</v>
      </c>
      <c r="D15" s="164">
        <v>0</v>
      </c>
      <c r="E15" s="165">
        <f>D15/12/$H$9</f>
        <v>0</v>
      </c>
    </row>
    <row r="16" spans="1:5" ht="30.75" customHeight="1">
      <c r="A16" s="76" t="s">
        <v>158</v>
      </c>
      <c r="B16" s="162">
        <v>1</v>
      </c>
      <c r="C16" s="163" t="s">
        <v>121</v>
      </c>
      <c r="D16" s="166">
        <v>0</v>
      </c>
      <c r="E16" s="167">
        <f>D16/12/$H$9</f>
        <v>0</v>
      </c>
    </row>
    <row r="17" spans="1:5" ht="33" customHeight="1">
      <c r="A17" s="264" t="s">
        <v>112</v>
      </c>
      <c r="B17" s="265"/>
      <c r="C17" s="265"/>
      <c r="D17" s="265"/>
      <c r="E17" s="266"/>
    </row>
    <row r="18" spans="1:5" ht="17.25" customHeight="1">
      <c r="A18" s="89" t="s">
        <v>159</v>
      </c>
      <c r="B18" s="159">
        <v>4</v>
      </c>
      <c r="C18" s="160" t="s">
        <v>121</v>
      </c>
      <c r="D18" s="168">
        <v>0</v>
      </c>
      <c r="E18" s="165">
        <f>D18/12/$H$9</f>
        <v>0</v>
      </c>
    </row>
    <row r="19" spans="1:5" ht="15" customHeight="1">
      <c r="A19" s="76" t="s">
        <v>160</v>
      </c>
      <c r="B19" s="169"/>
      <c r="C19" s="163" t="s">
        <v>110</v>
      </c>
      <c r="D19" s="164">
        <v>0</v>
      </c>
      <c r="E19" s="165">
        <f>D19/12/$H$9</f>
        <v>0</v>
      </c>
    </row>
    <row r="20" spans="1:5" ht="33.75" customHeight="1">
      <c r="A20" s="99" t="s">
        <v>161</v>
      </c>
      <c r="B20" s="170">
        <v>1</v>
      </c>
      <c r="C20" s="171" t="s">
        <v>162</v>
      </c>
      <c r="D20" s="172">
        <v>1299.045543676133</v>
      </c>
      <c r="E20" s="165">
        <f>D20/12/$H$9</f>
        <v>0.6584780736395647</v>
      </c>
    </row>
    <row r="21" spans="1:5" ht="15.75" customHeight="1">
      <c r="A21" s="244" t="s">
        <v>163</v>
      </c>
      <c r="B21" s="245"/>
      <c r="C21" s="245"/>
      <c r="D21" s="246"/>
      <c r="E21" s="247"/>
    </row>
    <row r="22" spans="1:5" ht="94.5">
      <c r="A22" s="173" t="s">
        <v>164</v>
      </c>
      <c r="B22" s="248" t="s">
        <v>165</v>
      </c>
      <c r="C22" s="249"/>
      <c r="D22" s="211">
        <v>0</v>
      </c>
      <c r="E22" s="165">
        <f>D22/12/$H$9</f>
        <v>0</v>
      </c>
    </row>
    <row r="23" spans="1:5" s="176" customFormat="1" ht="15.75">
      <c r="A23" s="174" t="s">
        <v>166</v>
      </c>
      <c r="B23" s="250" t="s">
        <v>162</v>
      </c>
      <c r="C23" s="251"/>
      <c r="D23" s="212">
        <v>1973.6821251929373</v>
      </c>
      <c r="E23" s="175">
        <f>D23/12/$H$9</f>
        <v>1.0004471437514888</v>
      </c>
    </row>
    <row r="24" spans="1:9" s="176" customFormat="1" ht="15.75">
      <c r="A24" s="252" t="s">
        <v>167</v>
      </c>
      <c r="B24" s="253"/>
      <c r="C24" s="253"/>
      <c r="D24" s="254"/>
      <c r="E24" s="255"/>
      <c r="F24"/>
      <c r="G24"/>
      <c r="H24"/>
      <c r="I24"/>
    </row>
    <row r="25" spans="1:5" ht="31.5">
      <c r="A25" s="177" t="s">
        <v>168</v>
      </c>
      <c r="B25" s="242"/>
      <c r="C25" s="243"/>
      <c r="D25" s="164"/>
      <c r="E25" s="178">
        <f>D25/12/$H$9</f>
        <v>0</v>
      </c>
    </row>
    <row r="26" spans="1:5" ht="31.5">
      <c r="A26" s="179" t="s">
        <v>169</v>
      </c>
      <c r="B26" s="267"/>
      <c r="C26" s="268"/>
      <c r="D26" s="164"/>
      <c r="E26" s="178">
        <f>D26/12/$H$9</f>
        <v>0</v>
      </c>
    </row>
    <row r="27" spans="1:5" ht="14.25">
      <c r="A27" s="256" t="s">
        <v>170</v>
      </c>
      <c r="B27" s="257"/>
      <c r="C27" s="257"/>
      <c r="D27" s="257"/>
      <c r="E27" s="258"/>
    </row>
    <row r="28" spans="1:5" ht="15.75">
      <c r="A28" s="180" t="s">
        <v>171</v>
      </c>
      <c r="B28" s="181"/>
      <c r="C28" s="181"/>
      <c r="D28" s="182">
        <f>D13+D14+D15+D16+D18+D19+D20+D22+D23+D25+D26</f>
        <v>3272.7276688690704</v>
      </c>
      <c r="E28" s="183">
        <f>E13+E14+E15+E16+E18+E19+E20+E22+E23+E25+E26</f>
        <v>1.6589252173910536</v>
      </c>
    </row>
    <row r="30" ht="12.75">
      <c r="D30" s="213">
        <v>0.1564967054009722</v>
      </c>
    </row>
  </sheetData>
  <sheetProtection/>
  <mergeCells count="15">
    <mergeCell ref="A12:E12"/>
    <mergeCell ref="A17:E17"/>
    <mergeCell ref="B26:C26"/>
    <mergeCell ref="D1:E1"/>
    <mergeCell ref="C2:D2"/>
    <mergeCell ref="C3:E3"/>
    <mergeCell ref="A8:E8"/>
    <mergeCell ref="A9:E9"/>
    <mergeCell ref="B11:C11"/>
    <mergeCell ref="B25:C25"/>
    <mergeCell ref="A21:E21"/>
    <mergeCell ref="B22:C22"/>
    <mergeCell ref="B23:C23"/>
    <mergeCell ref="A24:E24"/>
    <mergeCell ref="A27:E2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2012-07-25T00:58:16Z</cp:lastPrinted>
  <dcterms:created xsi:type="dcterms:W3CDTF">1996-10-08T23:32:33Z</dcterms:created>
  <dcterms:modified xsi:type="dcterms:W3CDTF">2012-07-25T00:58:31Z</dcterms:modified>
  <cp:category/>
  <cp:version/>
  <cp:contentType/>
  <cp:contentStatus/>
</cp:coreProperties>
</file>