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<sst xmlns="http://schemas.openxmlformats.org/spreadsheetml/2006/main" count="286" uniqueCount="209">
  <si>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</si>
  <si>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</si>
  <si>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</si>
  <si>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</si>
  <si>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</si>
  <si>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</si>
  <si>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</si>
  <si>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</si>
  <si>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</si>
  <si>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</si>
  <si>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Кайская, 64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</si>
  <si>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</si>
  <si>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</si>
  <si>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</si>
  <si>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</si>
  <si>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</si>
  <si>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</si>
  <si>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</si>
  <si>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</si>
  <si>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</si>
  <si>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</si>
  <si>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</si>
  <si>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</si>
  <si>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</si>
  <si>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</si>
  <si>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</si>
  <si>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</si>
  <si>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</si>
  <si>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</si>
  <si>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</si>
  <si>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</si>
  <si>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</si>
  <si>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</si>
  <si>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</si>
  <si>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</si>
  <si>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</si>
  <si>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</si>
  <si>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</si>
  <si>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</si>
  <si>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</si>
  <si>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</si>
  <si>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</si>
  <si>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</si>
  <si>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</si>
  <si>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</si>
  <si>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</si>
  <si>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</si>
  <si>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</si>
  <si>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</si>
  <si>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</si>
  <si>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</si>
  <si>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</si>
  <si>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19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</si>
  <si>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</si>
  <si>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</si>
  <si>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</si>
  <si>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</si>
  <si>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</si>
  <si>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</si>
  <si>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</si>
  <si>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</si>
  <si>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</si>
  <si>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</si>
  <si>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</si>
  <si>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</si>
  <si>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Осадка, трещины</t>
  </si>
  <si>
    <t>2. Наружные и внутренние капитальные стены</t>
  </si>
  <si>
    <t>Брусчатые</t>
  </si>
  <si>
    <t>Осадка, сырость, значительная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</si>
  <si>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</si>
  <si>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</si>
  <si>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</si>
  <si>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</si>
  <si>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</si>
  <si>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 в штукатурке</t>
  </si>
  <si>
    <t>междуэтажные</t>
  </si>
  <si>
    <t>подвальные</t>
  </si>
  <si>
    <t>(другое)</t>
  </si>
  <si>
    <t>5. Крыша</t>
  </si>
  <si>
    <t xml:space="preserve">Шифер </t>
  </si>
  <si>
    <t>незначительные сколы, протекает</t>
  </si>
  <si>
    <t>6. Полы</t>
  </si>
  <si>
    <t>Дощатые, окрашенные</t>
  </si>
  <si>
    <t>Щели, местами гниль, износ окраски</t>
  </si>
  <si>
    <t>7. Проемы</t>
  </si>
  <si>
    <t>окна</t>
  </si>
  <si>
    <t>Двойные, створные</t>
  </si>
  <si>
    <t>Щели, осадка</t>
  </si>
  <si>
    <t>двери</t>
  </si>
  <si>
    <t>филенчатые</t>
  </si>
  <si>
    <t>8. Отделка</t>
  </si>
  <si>
    <t>внутренняя</t>
  </si>
  <si>
    <t xml:space="preserve"> штукатурка, побелка</t>
  </si>
  <si>
    <t>Трещины в штукатурке, износ окраски</t>
  </si>
  <si>
    <t>наружная</t>
  </si>
  <si>
    <t>обшивка тесом, окраска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</si>
  <si>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</si>
  <si>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</si>
  <si>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</si>
  <si>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</si>
  <si>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-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</si>
  <si>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</si>
  <si>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</si>
  <si>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</si>
  <si>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</si>
  <si>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</si>
  <si>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</si>
  <si>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</si>
  <si>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</si>
  <si>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</si>
  <si>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</si>
  <si>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</si>
  <si>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</si>
  <si>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</si>
  <si>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</si>
  <si>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</si>
  <si>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</si>
  <si>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</si>
  <si>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</si>
  <si>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</si>
  <si>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</si>
  <si>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деревянные</t>
  </si>
  <si>
    <t>Трещины, износ окраски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</si>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</sst>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zoomScalePageLayoutView="0" workbookViewId="0" topLeftCell="A61">
      <selection activeCell="A95" sqref="A95"/>
    </sheetView>
  </sheetViews>
  <sheetFormatPr defaultColWidth="9.140625" defaultRowHeight="12.75"/>
  <cols>
    <col min="1" max="1" width="50.28125" style="0" customWidth="1"/>
    <col min="2" max="2" width="22.28125" style="0" customWidth="1"/>
    <col min="3" max="3" width="19.00390625" style="0" customWidth="1"/>
  </cols>
  <sheetData>
    <row r="1" spans="1:3" ht="29.25" customHeight="1">
      <c r="A1" s="1"/>
      <c r="B1" s="241" t="s">
        <v>0</v>
      </c>
      <c r="C1" s="241"/>
    </row>
    <row r="2" spans="1:3" ht="15.75">
      <c r="A2" s="1"/>
      <c r="B2" s="237" t="s">
        <v>1</v>
      </c>
      <c r="C2" s="237"/>
    </row>
    <row r="3" spans="1:3" ht="48" customHeight="1">
      <c r="A3" s="1"/>
      <c r="B3" s="236" t="s">
        <v>2</v>
      </c>
      <c r="C3" s="236"/>
    </row>
    <row r="4" spans="1:3" ht="24" customHeight="1">
      <c r="A4" s="3"/>
      <c r="B4" s="4"/>
      <c r="C4" s="3" t="s">
        <v>3</v>
      </c>
    </row>
    <row r="5" spans="1:3" ht="18.75" customHeight="1">
      <c r="A5" s="3"/>
      <c r="B5" s="5" t="s">
        <v>4</v>
      </c>
      <c r="C5" s="3"/>
    </row>
    <row r="6" spans="1:3" ht="18" customHeight="1">
      <c r="A6" s="3"/>
      <c r="B6" s="6" t="s">
        <v>5</v>
      </c>
      <c r="C6" s="7"/>
    </row>
    <row r="7" spans="1:3" ht="21" customHeight="1">
      <c r="A7" s="237" t="s">
        <v>6</v>
      </c>
      <c r="B7" s="237"/>
      <c r="C7" s="237"/>
    </row>
    <row r="8" spans="1:3" ht="34.5" customHeight="1">
      <c r="A8" s="239" t="s">
        <v>7</v>
      </c>
      <c r="B8" s="239"/>
      <c r="C8" s="239"/>
    </row>
    <row r="9" spans="1:3" ht="15.75">
      <c r="A9" s="237" t="s">
        <v>8</v>
      </c>
      <c r="B9" s="237"/>
      <c r="C9" s="237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1958</v>
      </c>
      <c r="C13" s="3"/>
    </row>
    <row r="14" spans="1:3" ht="15.75">
      <c r="A14" s="240" t="s">
        <v>15</v>
      </c>
      <c r="B14" s="240"/>
      <c r="C14" s="12">
        <v>0.4</v>
      </c>
    </row>
    <row r="15" spans="1:3" ht="15.75">
      <c r="A15" s="8" t="s">
        <v>16</v>
      </c>
      <c r="B15" s="13"/>
      <c r="C15" s="14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5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2.25" customHeight="1">
      <c r="A24" s="236" t="s">
        <v>27</v>
      </c>
      <c r="B24" s="236"/>
      <c r="C24" s="16" t="s">
        <v>20</v>
      </c>
    </row>
    <row r="25" spans="1:3" ht="30.75" customHeight="1">
      <c r="A25" s="236" t="s">
        <v>28</v>
      </c>
      <c r="B25" s="236"/>
      <c r="C25" s="17" t="s">
        <v>20</v>
      </c>
    </row>
    <row r="26" spans="1:3" ht="49.5" customHeight="1">
      <c r="A26" s="236" t="s">
        <v>29</v>
      </c>
      <c r="B26" s="236"/>
      <c r="C26" s="16" t="s">
        <v>20</v>
      </c>
    </row>
    <row r="27" spans="1:3" ht="15.75">
      <c r="A27" s="8" t="s">
        <v>30</v>
      </c>
      <c r="B27" s="10">
        <v>1647</v>
      </c>
      <c r="C27" s="18" t="s">
        <v>31</v>
      </c>
    </row>
    <row r="28" spans="1:3" ht="15.75">
      <c r="A28" s="8" t="s">
        <v>32</v>
      </c>
      <c r="B28" s="8"/>
      <c r="C28" s="8"/>
    </row>
    <row r="29" spans="1:3" ht="15.75">
      <c r="A29" s="19" t="s">
        <v>33</v>
      </c>
      <c r="B29" s="8"/>
      <c r="C29" s="8"/>
    </row>
    <row r="30" spans="1:3" ht="15.75">
      <c r="A30" s="19" t="s">
        <v>34</v>
      </c>
      <c r="B30" s="20">
        <v>425.5</v>
      </c>
      <c r="C30" s="10" t="s">
        <v>35</v>
      </c>
    </row>
    <row r="31" spans="1:3" ht="15.75">
      <c r="A31" s="19" t="s">
        <v>36</v>
      </c>
      <c r="B31" s="18">
        <v>425.5</v>
      </c>
      <c r="C31" s="18" t="s">
        <v>35</v>
      </c>
    </row>
    <row r="32" spans="1:3" ht="15.75">
      <c r="A32" s="21" t="s">
        <v>37</v>
      </c>
      <c r="B32" s="18">
        <v>292.8</v>
      </c>
      <c r="C32" s="18" t="s">
        <v>35</v>
      </c>
    </row>
    <row r="33" spans="1:3" ht="47.25">
      <c r="A33" s="22" t="s">
        <v>38</v>
      </c>
      <c r="B33" s="23">
        <v>0</v>
      </c>
      <c r="C33" s="18" t="s">
        <v>35</v>
      </c>
    </row>
    <row r="34" spans="1:3" ht="62.25" customHeight="1">
      <c r="A34" s="22" t="s">
        <v>39</v>
      </c>
      <c r="B34" s="23">
        <v>0</v>
      </c>
      <c r="C34" s="18" t="s">
        <v>35</v>
      </c>
    </row>
    <row r="35" spans="1:3" ht="15.75">
      <c r="A35" s="8" t="s">
        <v>40</v>
      </c>
      <c r="B35" s="18">
        <v>1</v>
      </c>
      <c r="C35" s="18" t="s">
        <v>41</v>
      </c>
    </row>
    <row r="36" spans="1:3" ht="31.5">
      <c r="A36" s="2" t="s">
        <v>42</v>
      </c>
      <c r="B36" s="18">
        <v>38.6</v>
      </c>
      <c r="C36" s="18" t="s">
        <v>35</v>
      </c>
    </row>
    <row r="37" spans="1:3" ht="15.75">
      <c r="A37" s="8" t="s">
        <v>43</v>
      </c>
      <c r="B37" s="23">
        <v>0</v>
      </c>
      <c r="C37" s="18" t="s">
        <v>35</v>
      </c>
    </row>
    <row r="38" spans="1:3" ht="47.25">
      <c r="A38" s="24" t="s">
        <v>44</v>
      </c>
      <c r="B38" s="25">
        <v>0</v>
      </c>
      <c r="C38" s="8" t="s">
        <v>35</v>
      </c>
    </row>
    <row r="39" spans="1:3" ht="45.75" customHeight="1">
      <c r="A39" s="26" t="s">
        <v>45</v>
      </c>
      <c r="B39" s="27">
        <v>1280</v>
      </c>
      <c r="C39" s="28"/>
    </row>
    <row r="40" spans="1:3" ht="15.75">
      <c r="A40" s="29" t="s">
        <v>46</v>
      </c>
      <c r="B40" s="25">
        <v>0</v>
      </c>
      <c r="C40" s="30" t="s">
        <v>35</v>
      </c>
    </row>
    <row r="41" spans="1:3" ht="15.75">
      <c r="A41" s="31" t="s">
        <v>47</v>
      </c>
      <c r="B41" s="25"/>
      <c r="C41" s="30" t="s">
        <v>35</v>
      </c>
    </row>
    <row r="42" spans="1:3" ht="15.75">
      <c r="A42" s="29" t="s">
        <v>48</v>
      </c>
      <c r="B42" s="25">
        <v>385</v>
      </c>
      <c r="C42" s="30" t="s">
        <v>35</v>
      </c>
    </row>
    <row r="43" spans="1:3" ht="15.75">
      <c r="A43" s="19" t="s">
        <v>49</v>
      </c>
      <c r="B43" s="20">
        <v>895</v>
      </c>
      <c r="C43" s="32" t="s">
        <v>35</v>
      </c>
    </row>
    <row r="44" spans="1:3" ht="15.75">
      <c r="A44" s="1" t="s">
        <v>50</v>
      </c>
      <c r="B44" s="33"/>
      <c r="C44" s="33"/>
    </row>
    <row r="45" spans="1:3" ht="15.75">
      <c r="A45" s="1" t="s">
        <v>51</v>
      </c>
      <c r="B45" s="34" t="s">
        <v>52</v>
      </c>
      <c r="C45" s="33" t="s">
        <v>53</v>
      </c>
    </row>
    <row r="46" spans="1:3" ht="15.75">
      <c r="A46" s="1" t="s">
        <v>54</v>
      </c>
      <c r="B46" s="35">
        <v>329.4</v>
      </c>
      <c r="C46" s="10" t="s">
        <v>35</v>
      </c>
    </row>
    <row r="47" spans="1:3" ht="15.75">
      <c r="A47" s="36" t="s">
        <v>55</v>
      </c>
      <c r="B47" s="37"/>
      <c r="C47" s="8"/>
    </row>
    <row r="48" spans="1:3" ht="15.75">
      <c r="A48" s="38" t="s">
        <v>56</v>
      </c>
      <c r="B48" s="39"/>
      <c r="C48" s="8"/>
    </row>
    <row r="49" spans="1:3" ht="15.75">
      <c r="A49" s="38" t="s">
        <v>57</v>
      </c>
      <c r="B49" s="40">
        <v>329.4</v>
      </c>
      <c r="C49" s="8"/>
    </row>
    <row r="50" spans="1:3" ht="15.75">
      <c r="A50" s="38" t="s">
        <v>58</v>
      </c>
      <c r="B50" s="39"/>
      <c r="C50" s="8"/>
    </row>
    <row r="51" spans="1:3" ht="15.75">
      <c r="A51" s="237" t="s">
        <v>59</v>
      </c>
      <c r="B51" s="237"/>
      <c r="C51" s="237"/>
    </row>
    <row r="52" spans="1:3" ht="15.75">
      <c r="A52" s="1"/>
      <c r="B52" s="3"/>
      <c r="C52" s="3"/>
    </row>
    <row r="53" spans="1:3" ht="100.5" customHeight="1">
      <c r="A53" s="41" t="s">
        <v>60</v>
      </c>
      <c r="B53" s="41" t="s">
        <v>61</v>
      </c>
      <c r="C53" s="41" t="s">
        <v>62</v>
      </c>
    </row>
    <row r="54" spans="1:3" ht="27" customHeight="1">
      <c r="A54" s="42" t="s">
        <v>63</v>
      </c>
      <c r="B54" s="43" t="s">
        <v>64</v>
      </c>
      <c r="C54" s="44" t="s">
        <v>65</v>
      </c>
    </row>
    <row r="55" spans="1:3" ht="48" customHeight="1">
      <c r="A55" s="42" t="s">
        <v>66</v>
      </c>
      <c r="B55" s="43" t="s">
        <v>67</v>
      </c>
      <c r="C55" s="45" t="s">
        <v>68</v>
      </c>
    </row>
    <row r="56" spans="1:3" ht="21" customHeight="1">
      <c r="A56" s="46" t="s">
        <v>69</v>
      </c>
      <c r="B56" s="47" t="s">
        <v>70</v>
      </c>
      <c r="C56" s="44"/>
    </row>
    <row r="57" spans="1:3" ht="18.75" customHeight="1">
      <c r="A57" s="48" t="s">
        <v>71</v>
      </c>
      <c r="B57" s="49"/>
      <c r="C57" s="50"/>
    </row>
    <row r="58" spans="1:3" ht="30" customHeight="1">
      <c r="A58" s="51" t="s">
        <v>72</v>
      </c>
      <c r="B58" s="52" t="s">
        <v>73</v>
      </c>
      <c r="C58" s="238" t="s">
        <v>74</v>
      </c>
    </row>
    <row r="59" spans="1:3" ht="15.75">
      <c r="A59" s="51" t="s">
        <v>75</v>
      </c>
      <c r="B59" s="54"/>
      <c r="C59" s="238"/>
    </row>
    <row r="60" spans="1:3" ht="15.75">
      <c r="A60" s="51" t="s">
        <v>76</v>
      </c>
      <c r="B60" s="54"/>
      <c r="C60" s="55"/>
    </row>
    <row r="61" spans="1:3" ht="15.75">
      <c r="A61" s="56" t="s">
        <v>77</v>
      </c>
      <c r="B61" s="57"/>
      <c r="C61" s="58"/>
    </row>
    <row r="62" spans="1:3" ht="35.25" customHeight="1">
      <c r="A62" s="59" t="s">
        <v>78</v>
      </c>
      <c r="B62" s="60" t="s">
        <v>79</v>
      </c>
      <c r="C62" s="61" t="s">
        <v>80</v>
      </c>
    </row>
    <row r="63" spans="1:3" ht="47.25">
      <c r="A63" s="62" t="s">
        <v>81</v>
      </c>
      <c r="B63" s="43" t="s">
        <v>82</v>
      </c>
      <c r="C63" s="63" t="s">
        <v>83</v>
      </c>
    </row>
    <row r="64" spans="1:3" ht="15.75">
      <c r="A64" s="48" t="s">
        <v>84</v>
      </c>
      <c r="B64" s="64"/>
      <c r="C64" s="65"/>
    </row>
    <row r="65" spans="1:3" ht="15.75">
      <c r="A65" s="66" t="s">
        <v>85</v>
      </c>
      <c r="B65" s="67" t="s">
        <v>86</v>
      </c>
      <c r="C65" s="53" t="s">
        <v>87</v>
      </c>
    </row>
    <row r="66" spans="1:3" ht="15.75">
      <c r="A66" s="68" t="s">
        <v>88</v>
      </c>
      <c r="B66" s="69" t="s">
        <v>89</v>
      </c>
      <c r="C66" s="70"/>
    </row>
    <row r="67" spans="1:3" ht="15.75">
      <c r="A67" s="71" t="s">
        <v>77</v>
      </c>
      <c r="B67" s="72"/>
      <c r="C67" s="61"/>
    </row>
    <row r="68" spans="1:3" ht="15.75">
      <c r="A68" s="48" t="s">
        <v>90</v>
      </c>
      <c r="B68" s="64"/>
      <c r="C68" s="65"/>
    </row>
    <row r="69" spans="1:3" ht="47.25">
      <c r="A69" s="68" t="s">
        <v>91</v>
      </c>
      <c r="B69" s="73" t="s">
        <v>92</v>
      </c>
      <c r="C69" s="74" t="s">
        <v>93</v>
      </c>
    </row>
    <row r="70" spans="1:3" ht="15.75">
      <c r="A70" s="66" t="s">
        <v>94</v>
      </c>
      <c r="B70" s="73" t="s">
        <v>95</v>
      </c>
      <c r="C70" s="74"/>
    </row>
    <row r="71" spans="1:3" ht="15.75">
      <c r="A71" s="68" t="s">
        <v>77</v>
      </c>
      <c r="B71" s="69"/>
      <c r="C71" s="61"/>
    </row>
    <row r="72" spans="1:3" ht="31.5">
      <c r="A72" s="48" t="s">
        <v>96</v>
      </c>
      <c r="B72" s="64"/>
      <c r="C72" s="65"/>
    </row>
    <row r="73" spans="1:3" ht="15.75">
      <c r="A73" s="68" t="s">
        <v>97</v>
      </c>
      <c r="B73" s="75" t="s">
        <v>98</v>
      </c>
      <c r="C73" s="70"/>
    </row>
    <row r="74" spans="1:3" ht="15.75">
      <c r="A74" s="68" t="s">
        <v>99</v>
      </c>
      <c r="B74" s="69" t="s">
        <v>100</v>
      </c>
      <c r="C74" s="70"/>
    </row>
    <row r="75" spans="1:3" ht="15.75">
      <c r="A75" s="68" t="s">
        <v>101</v>
      </c>
      <c r="B75" s="69" t="s">
        <v>98</v>
      </c>
      <c r="C75" s="70"/>
    </row>
    <row r="76" spans="1:3" ht="15.75">
      <c r="A76" s="68" t="s">
        <v>102</v>
      </c>
      <c r="B76" s="69" t="s">
        <v>98</v>
      </c>
      <c r="C76" s="70"/>
    </row>
    <row r="77" spans="1:3" ht="15.75">
      <c r="A77" s="68" t="s">
        <v>103</v>
      </c>
      <c r="B77" s="69" t="s">
        <v>100</v>
      </c>
      <c r="C77" s="70"/>
    </row>
    <row r="78" spans="1:3" ht="15.75">
      <c r="A78" s="68" t="s">
        <v>104</v>
      </c>
      <c r="B78" s="69" t="s">
        <v>100</v>
      </c>
      <c r="C78" s="70"/>
    </row>
    <row r="79" spans="1:3" ht="15.75">
      <c r="A79" s="68" t="s">
        <v>105</v>
      </c>
      <c r="B79" s="69" t="s">
        <v>100</v>
      </c>
      <c r="C79" s="70"/>
    </row>
    <row r="80" spans="1:3" ht="15.75">
      <c r="A80" s="68" t="s">
        <v>106</v>
      </c>
      <c r="B80" s="69" t="s">
        <v>98</v>
      </c>
      <c r="C80" s="70"/>
    </row>
    <row r="81" spans="1:3" ht="15.75">
      <c r="A81" s="71" t="s">
        <v>107</v>
      </c>
      <c r="B81" s="69"/>
      <c r="C81" s="70"/>
    </row>
    <row r="82" spans="1:3" ht="47.25">
      <c r="A82" s="48" t="s">
        <v>108</v>
      </c>
      <c r="B82" s="64"/>
      <c r="C82" s="65"/>
    </row>
    <row r="83" spans="1:3" ht="15.75">
      <c r="A83" s="68" t="s">
        <v>109</v>
      </c>
      <c r="B83" s="69" t="s">
        <v>98</v>
      </c>
      <c r="C83" s="70"/>
    </row>
    <row r="84" spans="1:3" ht="15.75">
      <c r="A84" s="68" t="s">
        <v>110</v>
      </c>
      <c r="B84" s="69" t="s">
        <v>98</v>
      </c>
      <c r="C84" s="70"/>
    </row>
    <row r="85" spans="1:3" ht="15.75">
      <c r="A85" s="68" t="s">
        <v>111</v>
      </c>
      <c r="B85" s="69" t="s">
        <v>98</v>
      </c>
      <c r="C85" s="70" t="s">
        <v>112</v>
      </c>
    </row>
    <row r="86" spans="1:3" ht="15.75">
      <c r="A86" s="68" t="s">
        <v>113</v>
      </c>
      <c r="B86" s="69" t="s">
        <v>98</v>
      </c>
      <c r="C86" s="70"/>
    </row>
    <row r="87" spans="1:3" ht="15.75">
      <c r="A87" s="68" t="s">
        <v>114</v>
      </c>
      <c r="B87" s="69" t="s">
        <v>20</v>
      </c>
      <c r="C87" s="70"/>
    </row>
    <row r="88" spans="1:3" ht="15.75">
      <c r="A88" s="68" t="s">
        <v>115</v>
      </c>
      <c r="B88" s="69" t="s">
        <v>116</v>
      </c>
      <c r="C88" s="70"/>
    </row>
    <row r="89" spans="1:3" ht="15.75">
      <c r="A89" s="68" t="s">
        <v>117</v>
      </c>
      <c r="B89" s="69"/>
      <c r="C89" s="70"/>
    </row>
    <row r="90" spans="1:3" ht="15.75">
      <c r="A90" s="68" t="s">
        <v>118</v>
      </c>
      <c r="B90" s="69" t="s">
        <v>100</v>
      </c>
      <c r="C90" s="70"/>
    </row>
    <row r="91" spans="1:3" ht="15.75">
      <c r="A91" s="68" t="s">
        <v>119</v>
      </c>
      <c r="B91" s="69" t="s">
        <v>100</v>
      </c>
      <c r="C91" s="70"/>
    </row>
    <row r="92" spans="1:3" ht="15.75">
      <c r="A92" s="76" t="s">
        <v>77</v>
      </c>
      <c r="B92" s="72"/>
      <c r="C92" s="77"/>
    </row>
    <row r="93" spans="1:3" ht="31.5">
      <c r="A93" s="78" t="s">
        <v>120</v>
      </c>
      <c r="B93" s="43" t="s">
        <v>121</v>
      </c>
      <c r="C93" s="45" t="s">
        <v>122</v>
      </c>
    </row>
    <row r="94" spans="1:3" ht="65.25" customHeight="1">
      <c r="A94" s="11" t="s">
        <v>207</v>
      </c>
      <c r="B94" s="3"/>
      <c r="C94" s="3" t="s">
        <v>123</v>
      </c>
    </row>
    <row r="95" spans="1:3" ht="15.75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</sheetData>
  <sheetProtection/>
  <mergeCells count="12">
    <mergeCell ref="B1:C1"/>
    <mergeCell ref="B2:C2"/>
    <mergeCell ref="B3:C3"/>
    <mergeCell ref="A7:C7"/>
    <mergeCell ref="A25:B25"/>
    <mergeCell ref="A26:B26"/>
    <mergeCell ref="A51:C51"/>
    <mergeCell ref="C58:C59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1"/>
  <sheetViews>
    <sheetView zoomScalePageLayoutView="0" workbookViewId="0" topLeftCell="A31">
      <selection activeCell="C20" sqref="C20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7109375" style="0" customWidth="1"/>
    <col min="4" max="4" width="13.421875" style="0" customWidth="1"/>
    <col min="5" max="5" width="14.8515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5" width="0" style="0" hidden="1" customWidth="1"/>
  </cols>
  <sheetData>
    <row r="1" spans="1:17" ht="26.25" customHeight="1">
      <c r="A1" s="79"/>
      <c r="B1" s="80"/>
      <c r="C1" s="79"/>
      <c r="D1" s="241" t="s">
        <v>126</v>
      </c>
      <c r="E1" s="241"/>
      <c r="F1" s="79"/>
      <c r="G1" s="79"/>
      <c r="H1" s="79"/>
      <c r="I1" s="81"/>
      <c r="J1" s="81"/>
      <c r="K1" s="79"/>
      <c r="L1" s="79"/>
      <c r="M1" s="79"/>
      <c r="N1" s="79"/>
      <c r="O1" s="79"/>
      <c r="P1" s="79"/>
      <c r="Q1" s="79"/>
    </row>
    <row r="2" spans="1:17" ht="15.75">
      <c r="A2" s="80"/>
      <c r="B2" s="80"/>
      <c r="C2" s="254" t="s">
        <v>1</v>
      </c>
      <c r="D2" s="254"/>
      <c r="E2" s="80"/>
      <c r="F2" s="80"/>
      <c r="G2" s="80"/>
      <c r="H2" s="79"/>
      <c r="I2" s="81"/>
      <c r="J2" s="81"/>
      <c r="K2" s="79"/>
      <c r="L2" s="79"/>
      <c r="M2" s="79"/>
      <c r="N2" s="79"/>
      <c r="O2" s="79"/>
      <c r="P2" s="79"/>
      <c r="Q2" s="79"/>
    </row>
    <row r="3" spans="1:17" ht="45.75" customHeight="1">
      <c r="A3" s="80"/>
      <c r="B3" s="79"/>
      <c r="C3" s="255" t="s">
        <v>2</v>
      </c>
      <c r="D3" s="255"/>
      <c r="E3" s="282"/>
      <c r="F3" s="80"/>
      <c r="G3" s="80"/>
      <c r="H3" s="79"/>
      <c r="I3" s="81"/>
      <c r="J3" s="81"/>
      <c r="K3" s="79"/>
      <c r="L3" s="79"/>
      <c r="M3" s="79"/>
      <c r="N3" s="79"/>
      <c r="O3" s="79"/>
      <c r="P3" s="79"/>
      <c r="Q3" s="79"/>
    </row>
    <row r="4" spans="1:17" ht="22.5" customHeight="1">
      <c r="A4" s="80"/>
      <c r="B4" s="80"/>
      <c r="C4" s="82"/>
      <c r="D4" s="83" t="s">
        <v>3</v>
      </c>
      <c r="E4" s="84"/>
      <c r="F4" s="80"/>
      <c r="G4" s="80"/>
      <c r="H4" s="79"/>
      <c r="I4" s="81"/>
      <c r="J4" s="81"/>
      <c r="K4" s="79"/>
      <c r="L4" s="79"/>
      <c r="M4" s="79"/>
      <c r="N4" s="79"/>
      <c r="O4" s="79"/>
      <c r="P4" s="79"/>
      <c r="Q4" s="79"/>
    </row>
    <row r="5" spans="1:17" ht="15.75">
      <c r="A5" s="80"/>
      <c r="B5" s="80"/>
      <c r="C5" s="85" t="s">
        <v>208</v>
      </c>
      <c r="D5" s="83"/>
      <c r="E5" s="86"/>
      <c r="F5" s="80"/>
      <c r="G5" s="80"/>
      <c r="H5" s="79"/>
      <c r="I5" s="81"/>
      <c r="J5" s="81"/>
      <c r="K5" s="79"/>
      <c r="L5" s="79"/>
      <c r="M5" s="79"/>
      <c r="N5" s="79"/>
      <c r="O5" s="79"/>
      <c r="P5" s="79"/>
      <c r="Q5" s="79"/>
    </row>
    <row r="6" spans="1:17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  <c r="M6" s="79"/>
      <c r="N6" s="79"/>
      <c r="O6" s="79"/>
      <c r="P6" s="79"/>
      <c r="Q6" s="79"/>
    </row>
    <row r="7" spans="1:17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  <c r="M7" s="79"/>
      <c r="N7" s="79"/>
      <c r="O7" s="79"/>
      <c r="P7" s="79"/>
      <c r="Q7" s="79"/>
    </row>
    <row r="8" spans="1:17" ht="24" customHeight="1">
      <c r="A8" s="254" t="s">
        <v>127</v>
      </c>
      <c r="B8" s="254"/>
      <c r="C8" s="254"/>
      <c r="D8" s="254"/>
      <c r="E8" s="254"/>
      <c r="F8" s="90"/>
      <c r="G8" s="90"/>
      <c r="H8" s="91"/>
      <c r="I8" s="92"/>
      <c r="J8" s="81"/>
      <c r="K8" s="91"/>
      <c r="L8" s="91"/>
      <c r="M8" s="91"/>
      <c r="N8" s="91"/>
      <c r="O8" s="91"/>
      <c r="P8" s="91"/>
      <c r="Q8" s="91"/>
    </row>
    <row r="9" spans="1:17" ht="32.25" customHeight="1">
      <c r="A9" s="245" t="s">
        <v>128</v>
      </c>
      <c r="B9" s="245"/>
      <c r="C9" s="245"/>
      <c r="D9" s="245"/>
      <c r="E9" s="245"/>
      <c r="F9" s="90"/>
      <c r="G9" s="90"/>
      <c r="H9" s="91"/>
      <c r="I9" s="92"/>
      <c r="J9" s="81"/>
      <c r="K9" s="91"/>
      <c r="L9" s="91"/>
      <c r="M9" s="91"/>
      <c r="N9" s="91"/>
      <c r="O9" s="91"/>
      <c r="P9" s="91"/>
      <c r="Q9" s="91"/>
    </row>
    <row r="10" spans="1:17" ht="15.75">
      <c r="A10" s="93"/>
      <c r="B10" s="93"/>
      <c r="C10" s="91"/>
      <c r="D10" s="93" t="s">
        <v>10</v>
      </c>
      <c r="E10" s="93"/>
      <c r="F10" s="90"/>
      <c r="G10" s="94">
        <v>425.5</v>
      </c>
      <c r="H10" s="95">
        <v>292.8</v>
      </c>
      <c r="I10" s="92"/>
      <c r="J10" s="81"/>
      <c r="K10" s="91"/>
      <c r="L10" s="91"/>
      <c r="M10" s="91"/>
      <c r="N10" s="91"/>
      <c r="O10" s="91"/>
      <c r="P10" s="91"/>
      <c r="Q10" s="91"/>
    </row>
    <row r="11" spans="1:17" ht="63.75" customHeight="1">
      <c r="A11" s="96"/>
      <c r="B11" s="246" t="s">
        <v>129</v>
      </c>
      <c r="C11" s="247"/>
      <c r="D11" s="97" t="s">
        <v>130</v>
      </c>
      <c r="E11" s="97" t="s">
        <v>131</v>
      </c>
      <c r="F11" s="97" t="s">
        <v>132</v>
      </c>
      <c r="G11" s="98"/>
      <c r="H11" s="99"/>
      <c r="I11" s="100" t="s">
        <v>133</v>
      </c>
      <c r="J11" s="81"/>
      <c r="K11" s="99"/>
      <c r="L11" s="99"/>
      <c r="M11" s="99"/>
      <c r="N11" s="99"/>
      <c r="O11" s="99"/>
      <c r="P11" s="99"/>
      <c r="Q11" s="99"/>
    </row>
    <row r="12" spans="1:17" ht="15">
      <c r="A12" s="101" t="s">
        <v>134</v>
      </c>
      <c r="B12" s="102"/>
      <c r="C12" s="102"/>
      <c r="D12" s="103"/>
      <c r="E12" s="103"/>
      <c r="F12" s="104"/>
      <c r="G12" s="105">
        <f>SUM(D13:D13)</f>
        <v>0</v>
      </c>
      <c r="H12" s="106">
        <f>F13</f>
        <v>0</v>
      </c>
      <c r="I12" s="81"/>
      <c r="J12" s="81"/>
      <c r="K12" s="79"/>
      <c r="L12" s="79"/>
      <c r="M12" s="79"/>
      <c r="N12" s="79"/>
      <c r="O12" s="79"/>
      <c r="P12" s="79"/>
      <c r="Q12" s="79"/>
    </row>
    <row r="13" spans="1:17" ht="31.5">
      <c r="A13" s="107" t="s">
        <v>135</v>
      </c>
      <c r="B13" s="108"/>
      <c r="C13" s="109" t="s">
        <v>136</v>
      </c>
      <c r="D13" s="110">
        <v>0</v>
      </c>
      <c r="E13" s="110">
        <f>D13/$G$10/12</f>
        <v>0</v>
      </c>
      <c r="F13" s="111">
        <f>D13/$H$10/12</f>
        <v>0</v>
      </c>
      <c r="G13" s="112"/>
      <c r="H13" s="79"/>
      <c r="I13" s="81">
        <v>0.81</v>
      </c>
      <c r="J13" s="81" t="s">
        <v>137</v>
      </c>
      <c r="K13" s="79"/>
      <c r="L13" s="79"/>
      <c r="M13" s="79"/>
      <c r="N13" s="79"/>
      <c r="O13" s="79"/>
      <c r="P13" s="79"/>
      <c r="Q13" s="79"/>
    </row>
    <row r="14" spans="1:17" ht="15">
      <c r="A14" s="113" t="s">
        <v>138</v>
      </c>
      <c r="B14" s="114"/>
      <c r="C14" s="114"/>
      <c r="D14" s="115"/>
      <c r="E14" s="116"/>
      <c r="F14" s="117"/>
      <c r="G14" s="118">
        <f>SUM(D15:D21)</f>
        <v>13805.643855432198</v>
      </c>
      <c r="H14" s="119">
        <f>SUM(F15:F21)</f>
        <v>3.929201916960438</v>
      </c>
      <c r="I14" s="81"/>
      <c r="J14" s="81"/>
      <c r="K14" s="79"/>
      <c r="L14" s="79"/>
      <c r="M14" s="79"/>
      <c r="N14" s="79"/>
      <c r="O14" s="79"/>
      <c r="P14" s="79"/>
      <c r="Q14" s="79"/>
    </row>
    <row r="15" spans="1:17" ht="31.5">
      <c r="A15" s="120" t="s">
        <v>139</v>
      </c>
      <c r="B15" s="121">
        <v>2</v>
      </c>
      <c r="C15" s="122" t="s">
        <v>136</v>
      </c>
      <c r="D15" s="123">
        <v>2520.1076626699214</v>
      </c>
      <c r="E15" s="124">
        <f aca="true" t="shared" si="0" ref="E15:E21">D15/$G$10/12</f>
        <v>0.493558100797086</v>
      </c>
      <c r="F15" s="125">
        <f aca="true" t="shared" si="1" ref="F15:F21">D15/$H$10/12</f>
        <v>0.7172437564520496</v>
      </c>
      <c r="G15" s="112"/>
      <c r="H15" s="79"/>
      <c r="I15" s="81">
        <v>1.3</v>
      </c>
      <c r="J15" s="81" t="s">
        <v>137</v>
      </c>
      <c r="K15" s="79"/>
      <c r="L15" s="79"/>
      <c r="M15" s="126"/>
      <c r="N15" s="127"/>
      <c r="O15" s="127"/>
      <c r="P15" s="127"/>
      <c r="Q15" s="127"/>
    </row>
    <row r="16" spans="1:17" ht="31.5">
      <c r="A16" s="107" t="s">
        <v>140</v>
      </c>
      <c r="B16" s="108">
        <v>2</v>
      </c>
      <c r="C16" s="128" t="s">
        <v>136</v>
      </c>
      <c r="D16" s="129">
        <v>3892.464142762275</v>
      </c>
      <c r="E16" s="124">
        <f t="shared" si="0"/>
        <v>0.7623314028128232</v>
      </c>
      <c r="F16" s="125">
        <f t="shared" si="1"/>
        <v>1.1078279094837986</v>
      </c>
      <c r="G16" s="112"/>
      <c r="H16" s="79"/>
      <c r="I16" s="81"/>
      <c r="J16" s="81"/>
      <c r="K16" s="79"/>
      <c r="L16" s="79"/>
      <c r="M16" s="79"/>
      <c r="N16" s="79"/>
      <c r="O16" s="79"/>
      <c r="P16" s="79"/>
      <c r="Q16" s="79"/>
    </row>
    <row r="17" spans="1:17" ht="31.5">
      <c r="A17" s="107" t="s">
        <v>141</v>
      </c>
      <c r="B17" s="108"/>
      <c r="C17" s="128" t="s">
        <v>136</v>
      </c>
      <c r="D17" s="129">
        <v>0</v>
      </c>
      <c r="E17" s="124">
        <f t="shared" si="0"/>
        <v>0</v>
      </c>
      <c r="F17" s="125">
        <f t="shared" si="1"/>
        <v>0</v>
      </c>
      <c r="G17" s="112"/>
      <c r="H17" s="79"/>
      <c r="I17" s="81"/>
      <c r="J17" s="81"/>
      <c r="K17" s="79"/>
      <c r="L17" s="79"/>
      <c r="M17" s="79"/>
      <c r="N17" s="79"/>
      <c r="O17" s="79"/>
      <c r="P17" s="79"/>
      <c r="Q17" s="79"/>
    </row>
    <row r="18" spans="1:17" ht="31.5">
      <c r="A18" s="107" t="s">
        <v>142</v>
      </c>
      <c r="B18" s="108">
        <v>2</v>
      </c>
      <c r="C18" s="128" t="s">
        <v>136</v>
      </c>
      <c r="D18" s="129">
        <v>0</v>
      </c>
      <c r="E18" s="124">
        <f t="shared" si="0"/>
        <v>0</v>
      </c>
      <c r="F18" s="125">
        <f t="shared" si="1"/>
        <v>0</v>
      </c>
      <c r="G18" s="79"/>
      <c r="H18" s="79"/>
      <c r="I18" s="81"/>
      <c r="J18" s="81"/>
      <c r="K18" s="79"/>
      <c r="L18" s="79"/>
      <c r="M18" s="79"/>
      <c r="N18" s="79"/>
      <c r="O18" s="79"/>
      <c r="P18" s="79"/>
      <c r="Q18" s="79"/>
    </row>
    <row r="19" spans="1:17" ht="60">
      <c r="A19" s="107" t="s">
        <v>143</v>
      </c>
      <c r="B19" s="283">
        <v>1</v>
      </c>
      <c r="C19" s="131" t="s">
        <v>144</v>
      </c>
      <c r="D19" s="129">
        <v>0</v>
      </c>
      <c r="E19" s="124">
        <f t="shared" si="0"/>
        <v>0</v>
      </c>
      <c r="F19" s="125">
        <f t="shared" si="1"/>
        <v>0</v>
      </c>
      <c r="G19" s="112"/>
      <c r="H19" s="79"/>
      <c r="I19" s="81"/>
      <c r="J19" s="81"/>
      <c r="K19" s="79"/>
      <c r="L19" s="79"/>
      <c r="M19" s="79"/>
      <c r="N19" s="79"/>
      <c r="O19" s="79"/>
      <c r="P19" s="79"/>
      <c r="Q19" s="79"/>
    </row>
    <row r="20" spans="1:17" ht="31.5">
      <c r="A20" s="107" t="s">
        <v>145</v>
      </c>
      <c r="B20" s="132">
        <v>10.916666666666666</v>
      </c>
      <c r="C20" s="109" t="s">
        <v>146</v>
      </c>
      <c r="D20" s="129">
        <v>623.98575</v>
      </c>
      <c r="E20" s="124">
        <f t="shared" si="0"/>
        <v>0.12220637485311399</v>
      </c>
      <c r="F20" s="125">
        <f t="shared" si="1"/>
        <v>0.17759157274590165</v>
      </c>
      <c r="G20" s="112"/>
      <c r="H20" s="79"/>
      <c r="I20" s="81"/>
      <c r="J20" s="81"/>
      <c r="K20" s="79"/>
      <c r="L20" s="79"/>
      <c r="M20" s="79"/>
      <c r="N20" s="79"/>
      <c r="O20" s="79"/>
      <c r="P20" s="79"/>
      <c r="Q20" s="79"/>
    </row>
    <row r="21" spans="1:17" ht="31.5">
      <c r="A21" s="133" t="s">
        <v>147</v>
      </c>
      <c r="B21" s="134">
        <v>6</v>
      </c>
      <c r="C21" s="135" t="s">
        <v>136</v>
      </c>
      <c r="D21" s="136">
        <v>6769.0863</v>
      </c>
      <c r="E21" s="137">
        <f t="shared" si="0"/>
        <v>1.3257121621621621</v>
      </c>
      <c r="F21" s="125">
        <f t="shared" si="1"/>
        <v>1.9265386782786884</v>
      </c>
      <c r="G21" s="112"/>
      <c r="H21" s="79"/>
      <c r="I21" s="81"/>
      <c r="J21" s="81"/>
      <c r="K21" s="79"/>
      <c r="L21" s="79"/>
      <c r="M21" s="79"/>
      <c r="N21" s="79"/>
      <c r="O21" s="79"/>
      <c r="P21" s="79"/>
      <c r="Q21" s="79"/>
    </row>
    <row r="22" spans="1:17" ht="15">
      <c r="A22" s="138" t="s">
        <v>148</v>
      </c>
      <c r="B22" s="139"/>
      <c r="C22" s="139"/>
      <c r="D22" s="140"/>
      <c r="E22" s="141"/>
      <c r="F22" s="142"/>
      <c r="G22" s="143">
        <f>SUM(D23:D27)</f>
        <v>35938.91294727625</v>
      </c>
      <c r="H22" s="144">
        <f>SUM(F23:F27)</f>
        <v>10.228515752298568</v>
      </c>
      <c r="I22" s="81"/>
      <c r="J22" s="81"/>
      <c r="K22" s="79"/>
      <c r="L22" s="79"/>
      <c r="M22" s="79"/>
      <c r="N22" s="79"/>
      <c r="O22" s="79"/>
      <c r="P22" s="79"/>
      <c r="Q22" s="79"/>
    </row>
    <row r="23" spans="1:17" ht="31.5">
      <c r="A23" s="120" t="s">
        <v>149</v>
      </c>
      <c r="B23" s="121">
        <v>1</v>
      </c>
      <c r="C23" s="122" t="s">
        <v>150</v>
      </c>
      <c r="D23" s="145">
        <v>0</v>
      </c>
      <c r="E23" s="124">
        <f>D23/$G$10/12</f>
        <v>0</v>
      </c>
      <c r="F23" s="125">
        <f>D23/$H$10/12</f>
        <v>0</v>
      </c>
      <c r="G23" s="112"/>
      <c r="H23" s="79"/>
      <c r="I23" s="81"/>
      <c r="J23" s="81"/>
      <c r="K23" s="79"/>
      <c r="L23" s="79"/>
      <c r="M23" s="79"/>
      <c r="N23" s="79"/>
      <c r="O23" s="79"/>
      <c r="P23" s="79"/>
      <c r="Q23" s="79"/>
    </row>
    <row r="24" spans="1:17" ht="78.75">
      <c r="A24" s="146" t="s">
        <v>151</v>
      </c>
      <c r="B24" s="108">
        <v>2</v>
      </c>
      <c r="C24" s="128" t="s">
        <v>150</v>
      </c>
      <c r="D24" s="145">
        <v>32574.100309194313</v>
      </c>
      <c r="E24" s="124">
        <f>D24/$G$10/12</f>
        <v>6.379573111867277</v>
      </c>
      <c r="F24" s="125">
        <f>D24/$H$10/12</f>
        <v>9.270861882170513</v>
      </c>
      <c r="G24" s="112"/>
      <c r="H24" s="79"/>
      <c r="I24" s="147" t="s">
        <v>152</v>
      </c>
      <c r="J24" s="148" t="s">
        <v>153</v>
      </c>
      <c r="K24" s="79"/>
      <c r="L24" s="79"/>
      <c r="M24" s="79"/>
      <c r="N24" s="79"/>
      <c r="O24" s="79"/>
      <c r="P24" s="79"/>
      <c r="Q24" s="79"/>
    </row>
    <row r="25" spans="1:17" ht="47.25">
      <c r="A25" s="107" t="s">
        <v>154</v>
      </c>
      <c r="B25" s="130">
        <v>1</v>
      </c>
      <c r="C25" s="149" t="s">
        <v>155</v>
      </c>
      <c r="D25" s="145">
        <v>1663.346927842095</v>
      </c>
      <c r="E25" s="124">
        <f>D25/$G$10/12</f>
        <v>0.3257632056094977</v>
      </c>
      <c r="F25" s="125">
        <f>D25/$H$10/12</f>
        <v>0.4734024726326545</v>
      </c>
      <c r="G25" s="79"/>
      <c r="H25" s="79"/>
      <c r="I25" s="81">
        <v>0.38</v>
      </c>
      <c r="J25" s="81" t="s">
        <v>137</v>
      </c>
      <c r="K25" s="79"/>
      <c r="L25" s="79"/>
      <c r="M25" s="79"/>
      <c r="N25" s="79"/>
      <c r="O25" s="79"/>
      <c r="P25" s="79"/>
      <c r="Q25" s="79"/>
    </row>
    <row r="26" spans="1:17" ht="63">
      <c r="A26" s="107" t="s">
        <v>156</v>
      </c>
      <c r="B26" s="108">
        <v>2</v>
      </c>
      <c r="C26" s="128" t="s">
        <v>150</v>
      </c>
      <c r="D26" s="145">
        <v>1223.7217883881572</v>
      </c>
      <c r="E26" s="124">
        <f>D26/$G$10/12</f>
        <v>0.2396634916545549</v>
      </c>
      <c r="F26" s="125">
        <f>D26/$H$10/12</f>
        <v>0.34828147438187534</v>
      </c>
      <c r="G26" s="112"/>
      <c r="H26" s="79"/>
      <c r="I26" s="147" t="s">
        <v>157</v>
      </c>
      <c r="J26" s="148" t="s">
        <v>158</v>
      </c>
      <c r="K26" s="79"/>
      <c r="L26" s="79"/>
      <c r="M26" s="79"/>
      <c r="N26" s="79"/>
      <c r="O26" s="79"/>
      <c r="P26" s="79"/>
      <c r="Q26" s="79"/>
    </row>
    <row r="27" spans="1:17" ht="31.5">
      <c r="A27" s="133" t="s">
        <v>159</v>
      </c>
      <c r="B27" s="134">
        <v>1</v>
      </c>
      <c r="C27" s="135" t="s">
        <v>160</v>
      </c>
      <c r="D27" s="145">
        <v>477.7439218516818</v>
      </c>
      <c r="E27" s="124">
        <f>D27/$G$10/12</f>
        <v>0.09356520208611081</v>
      </c>
      <c r="F27" s="125">
        <f>D27/$H$10/12</f>
        <v>0.1359699231135251</v>
      </c>
      <c r="G27" s="112"/>
      <c r="H27" s="79"/>
      <c r="I27" s="81">
        <v>1.82</v>
      </c>
      <c r="J27" s="81" t="s">
        <v>161</v>
      </c>
      <c r="K27" s="79"/>
      <c r="L27" s="79"/>
      <c r="M27" s="79"/>
      <c r="N27" s="79"/>
      <c r="O27" s="79"/>
      <c r="P27" s="79"/>
      <c r="Q27" s="79"/>
    </row>
    <row r="28" spans="1:17" ht="15">
      <c r="A28" s="150" t="s">
        <v>162</v>
      </c>
      <c r="B28" s="151"/>
      <c r="C28" s="151"/>
      <c r="D28" s="152"/>
      <c r="E28" s="151"/>
      <c r="F28" s="153"/>
      <c r="G28" s="154">
        <f>SUM(D29:D39)</f>
        <v>8159.886613509156</v>
      </c>
      <c r="H28" s="155">
        <f>SUM(F29:F39)</f>
        <v>2.3223721008393543</v>
      </c>
      <c r="I28" s="81"/>
      <c r="J28" s="81"/>
      <c r="K28" s="79"/>
      <c r="L28" s="79"/>
      <c r="M28" s="79"/>
      <c r="N28" s="79"/>
      <c r="O28" s="79"/>
      <c r="P28" s="79"/>
      <c r="Q28" s="79"/>
    </row>
    <row r="29" spans="1:17" ht="42.75" customHeight="1">
      <c r="A29" s="248" t="s">
        <v>163</v>
      </c>
      <c r="B29" s="250" t="s">
        <v>164</v>
      </c>
      <c r="C29" s="251"/>
      <c r="D29" s="145"/>
      <c r="E29" s="124"/>
      <c r="F29" s="125">
        <f aca="true" t="shared" si="2" ref="F29:F39">D29/$H$10/12</f>
        <v>0</v>
      </c>
      <c r="G29" s="156"/>
      <c r="H29" s="127"/>
      <c r="I29" s="147">
        <v>72.08</v>
      </c>
      <c r="J29" s="148" t="s">
        <v>165</v>
      </c>
      <c r="K29" s="127"/>
      <c r="L29" s="127"/>
      <c r="M29" s="127"/>
      <c r="N29" s="127"/>
      <c r="O29" s="127"/>
      <c r="P29" s="127"/>
      <c r="Q29" s="127"/>
    </row>
    <row r="30" spans="1:17" ht="15.75">
      <c r="A30" s="249"/>
      <c r="B30" s="108">
        <v>2</v>
      </c>
      <c r="C30" s="157" t="s">
        <v>166</v>
      </c>
      <c r="D30" s="145">
        <v>0</v>
      </c>
      <c r="E30" s="124">
        <f>D30/$G$10/12</f>
        <v>0</v>
      </c>
      <c r="F30" s="125">
        <f t="shared" si="2"/>
        <v>0</v>
      </c>
      <c r="G30" s="156"/>
      <c r="H30" s="127"/>
      <c r="I30" s="158"/>
      <c r="J30" s="81"/>
      <c r="K30" s="127"/>
      <c r="L30" s="127"/>
      <c r="M30" s="127"/>
      <c r="N30" s="127"/>
      <c r="O30" s="127"/>
      <c r="P30" s="127"/>
      <c r="Q30" s="127"/>
    </row>
    <row r="31" spans="1:17" ht="29.25" customHeight="1">
      <c r="A31" s="249"/>
      <c r="B31" s="252" t="s">
        <v>167</v>
      </c>
      <c r="C31" s="253"/>
      <c r="D31" s="145"/>
      <c r="E31" s="124"/>
      <c r="F31" s="125">
        <f t="shared" si="2"/>
        <v>0</v>
      </c>
      <c r="G31" s="156"/>
      <c r="H31" s="127"/>
      <c r="I31" s="158">
        <v>0.16</v>
      </c>
      <c r="J31" s="81" t="s">
        <v>161</v>
      </c>
      <c r="K31" s="127"/>
      <c r="L31" s="127"/>
      <c r="M31" s="127"/>
      <c r="N31" s="127"/>
      <c r="O31" s="127"/>
      <c r="P31" s="127"/>
      <c r="Q31" s="127"/>
    </row>
    <row r="32" spans="1:17" ht="15.75">
      <c r="A32" s="249"/>
      <c r="B32" s="108">
        <v>2</v>
      </c>
      <c r="C32" s="157" t="s">
        <v>166</v>
      </c>
      <c r="D32" s="145">
        <v>984.2563561911298</v>
      </c>
      <c r="E32" s="124">
        <f>D32/$G$10/12</f>
        <v>0.19276466043696236</v>
      </c>
      <c r="F32" s="125">
        <f t="shared" si="2"/>
        <v>0.28012760592871405</v>
      </c>
      <c r="G32" s="156"/>
      <c r="H32" s="127"/>
      <c r="I32" s="158"/>
      <c r="J32" s="81"/>
      <c r="K32" s="127"/>
      <c r="L32" s="127"/>
      <c r="M32" s="127"/>
      <c r="N32" s="127"/>
      <c r="O32" s="127"/>
      <c r="P32" s="127"/>
      <c r="Q32" s="127"/>
    </row>
    <row r="33" spans="1:17" ht="30.75" customHeight="1">
      <c r="A33" s="249"/>
      <c r="B33" s="252" t="s">
        <v>168</v>
      </c>
      <c r="C33" s="253"/>
      <c r="D33" s="145"/>
      <c r="E33" s="124"/>
      <c r="F33" s="125">
        <f t="shared" si="2"/>
        <v>0</v>
      </c>
      <c r="G33" s="156"/>
      <c r="H33" s="127"/>
      <c r="I33" s="158"/>
      <c r="J33" s="81"/>
      <c r="K33" s="127"/>
      <c r="L33" s="127"/>
      <c r="M33" s="127"/>
      <c r="N33" s="127"/>
      <c r="O33" s="127"/>
      <c r="P33" s="127"/>
      <c r="Q33" s="127"/>
    </row>
    <row r="34" spans="1:17" ht="15.75">
      <c r="A34" s="249"/>
      <c r="B34" s="108">
        <v>12</v>
      </c>
      <c r="C34" s="157" t="s">
        <v>166</v>
      </c>
      <c r="D34" s="145">
        <v>192.10007351943605</v>
      </c>
      <c r="E34" s="124">
        <f>D34/$G$10/12</f>
        <v>0.03762241941234549</v>
      </c>
      <c r="F34" s="125">
        <f t="shared" si="2"/>
        <v>0.05467329050530398</v>
      </c>
      <c r="G34" s="156"/>
      <c r="H34" s="127"/>
      <c r="I34" s="158"/>
      <c r="J34" s="81"/>
      <c r="K34" s="127"/>
      <c r="L34" s="127"/>
      <c r="M34" s="127"/>
      <c r="N34" s="127"/>
      <c r="O34" s="127"/>
      <c r="P34" s="127"/>
      <c r="Q34" s="127"/>
    </row>
    <row r="35" spans="1:17" ht="30">
      <c r="A35" s="249"/>
      <c r="B35" s="252" t="s">
        <v>169</v>
      </c>
      <c r="C35" s="253"/>
      <c r="D35" s="145"/>
      <c r="E35" s="124"/>
      <c r="F35" s="125">
        <f t="shared" si="2"/>
        <v>0</v>
      </c>
      <c r="G35" s="156"/>
      <c r="H35" s="127"/>
      <c r="I35" s="147" t="s">
        <v>170</v>
      </c>
      <c r="J35" s="148" t="s">
        <v>171</v>
      </c>
      <c r="K35" s="127"/>
      <c r="L35" s="127"/>
      <c r="M35" s="127"/>
      <c r="N35" s="127"/>
      <c r="O35" s="127"/>
      <c r="P35" s="127"/>
      <c r="Q35" s="127"/>
    </row>
    <row r="36" spans="1:17" ht="15.75">
      <c r="A36" s="249"/>
      <c r="B36" s="108">
        <v>12</v>
      </c>
      <c r="C36" s="157" t="s">
        <v>150</v>
      </c>
      <c r="D36" s="145">
        <v>447.8501837985903</v>
      </c>
      <c r="E36" s="124">
        <f>D36/$G$10/12</f>
        <v>0.08771057262017046</v>
      </c>
      <c r="F36" s="125">
        <f t="shared" si="2"/>
        <v>0.12746191478785016</v>
      </c>
      <c r="G36" s="156"/>
      <c r="H36" s="127"/>
      <c r="I36" s="158"/>
      <c r="J36" s="81"/>
      <c r="K36" s="127"/>
      <c r="L36" s="127"/>
      <c r="M36" s="127"/>
      <c r="N36" s="127"/>
      <c r="O36" s="127"/>
      <c r="P36" s="127"/>
      <c r="Q36" s="127"/>
    </row>
    <row r="37" spans="1:17" ht="74.25" customHeight="1">
      <c r="A37" s="159" t="s">
        <v>172</v>
      </c>
      <c r="B37" s="242" t="s">
        <v>173</v>
      </c>
      <c r="C37" s="243"/>
      <c r="D37" s="145">
        <v>4595.4</v>
      </c>
      <c r="E37" s="124">
        <f>D37/$G$10/12</f>
        <v>0.8999999999999999</v>
      </c>
      <c r="F37" s="125">
        <f t="shared" si="2"/>
        <v>1.307889344262295</v>
      </c>
      <c r="G37" s="156"/>
      <c r="H37" s="127"/>
      <c r="I37" s="158">
        <v>0.97</v>
      </c>
      <c r="J37" s="81" t="s">
        <v>137</v>
      </c>
      <c r="K37" s="127"/>
      <c r="L37" s="127"/>
      <c r="M37" s="127"/>
      <c r="N37" s="127"/>
      <c r="O37" s="127"/>
      <c r="P37" s="127"/>
      <c r="Q37" s="127"/>
    </row>
    <row r="38" spans="1:17" ht="15.75">
      <c r="A38" s="160" t="s">
        <v>174</v>
      </c>
      <c r="B38" s="161">
        <v>1</v>
      </c>
      <c r="C38" s="30" t="s">
        <v>150</v>
      </c>
      <c r="D38" s="145">
        <v>919.08</v>
      </c>
      <c r="E38" s="124">
        <f>D38/$G$10/12</f>
        <v>0.18000000000000002</v>
      </c>
      <c r="F38" s="125">
        <f t="shared" si="2"/>
        <v>0.261577868852459</v>
      </c>
      <c r="G38" s="156"/>
      <c r="H38" s="127"/>
      <c r="I38" s="244">
        <v>1.46</v>
      </c>
      <c r="J38" s="244" t="s">
        <v>137</v>
      </c>
      <c r="K38" s="127"/>
      <c r="L38" s="127"/>
      <c r="M38" s="127"/>
      <c r="N38" s="127"/>
      <c r="O38" s="127"/>
      <c r="P38" s="127"/>
      <c r="Q38" s="127"/>
    </row>
    <row r="39" spans="1:17" ht="15.75">
      <c r="A39" s="160" t="s">
        <v>175</v>
      </c>
      <c r="B39" s="162">
        <v>1</v>
      </c>
      <c r="C39" s="32" t="s">
        <v>150</v>
      </c>
      <c r="D39" s="145">
        <v>1021.2</v>
      </c>
      <c r="E39" s="124">
        <f>D39/$G$10/12</f>
        <v>0.19999999999999998</v>
      </c>
      <c r="F39" s="125">
        <f t="shared" si="2"/>
        <v>0.29064207650273227</v>
      </c>
      <c r="G39" s="156"/>
      <c r="H39" s="127"/>
      <c r="I39" s="244"/>
      <c r="J39" s="244"/>
      <c r="K39" s="127"/>
      <c r="L39" s="127"/>
      <c r="M39" s="127"/>
      <c r="N39" s="127"/>
      <c r="O39" s="127"/>
      <c r="P39" s="127"/>
      <c r="Q39" s="127"/>
    </row>
    <row r="40" spans="1:17" ht="15">
      <c r="A40" s="163" t="s">
        <v>176</v>
      </c>
      <c r="B40" s="164"/>
      <c r="C40" s="164"/>
      <c r="D40" s="165">
        <f>SUM(D13:D39)</f>
        <v>57904.443416217604</v>
      </c>
      <c r="E40" s="165">
        <f>SUM(E13:E39)</f>
        <v>11.340470704312105</v>
      </c>
      <c r="F40" s="166"/>
      <c r="G40" s="167"/>
      <c r="H40" s="168"/>
      <c r="I40" s="81"/>
      <c r="J40" s="81"/>
      <c r="K40" s="79"/>
      <c r="L40" s="79"/>
      <c r="M40" s="79"/>
      <c r="N40" s="79"/>
      <c r="O40" s="79"/>
      <c r="P40" s="79"/>
      <c r="Q40" s="79"/>
    </row>
    <row r="41" spans="1:17" ht="15.75">
      <c r="A41" s="169" t="s">
        <v>177</v>
      </c>
      <c r="B41" s="170"/>
      <c r="C41" s="170"/>
      <c r="D41" s="171">
        <f>D40*0.1</f>
        <v>5790.444341621761</v>
      </c>
      <c r="E41" s="170"/>
      <c r="F41" s="172"/>
      <c r="G41" s="173"/>
      <c r="H41" s="174"/>
      <c r="I41" s="81"/>
      <c r="J41" s="81"/>
      <c r="K41" s="79"/>
      <c r="L41" s="79"/>
      <c r="M41" s="79"/>
      <c r="N41" s="79"/>
      <c r="O41" s="79"/>
      <c r="P41" s="79"/>
      <c r="Q41" s="79"/>
    </row>
    <row r="42" spans="1:17" ht="15.75">
      <c r="A42" s="163" t="s">
        <v>178</v>
      </c>
      <c r="B42" s="164"/>
      <c r="C42" s="164"/>
      <c r="D42" s="175">
        <f>D40+D41</f>
        <v>63694.887757839366</v>
      </c>
      <c r="E42" s="176">
        <f>D42/$G$10/12</f>
        <v>12.474517774743314</v>
      </c>
      <c r="F42" s="166"/>
      <c r="G42" s="177">
        <f>G12+G14+G22+G28+G40+D41</f>
        <v>63694.887757839366</v>
      </c>
      <c r="H42" s="168"/>
      <c r="I42" s="81"/>
      <c r="J42" s="81"/>
      <c r="K42" s="79"/>
      <c r="L42" s="79"/>
      <c r="M42" s="79"/>
      <c r="N42" s="79"/>
      <c r="O42" s="79"/>
      <c r="P42" s="79"/>
      <c r="Q42" s="79"/>
    </row>
    <row r="43" spans="1:17" ht="15.75">
      <c r="A43" s="178"/>
      <c r="B43" s="179"/>
      <c r="C43" s="179"/>
      <c r="D43" s="180"/>
      <c r="E43" s="181"/>
      <c r="F43" s="182"/>
      <c r="G43" s="183"/>
      <c r="H43" s="183"/>
      <c r="I43" s="92"/>
      <c r="J43" s="81"/>
      <c r="K43" s="184"/>
      <c r="L43" s="184"/>
      <c r="M43" s="184"/>
      <c r="N43" s="184"/>
      <c r="O43" s="184"/>
      <c r="P43" s="184"/>
      <c r="Q43" s="184"/>
    </row>
    <row r="44" spans="1:17" ht="15.75" hidden="1">
      <c r="A44" s="185" t="s">
        <v>179</v>
      </c>
      <c r="B44" s="186">
        <f>G10-C44</f>
        <v>0</v>
      </c>
      <c r="C44" s="185">
        <v>425.5</v>
      </c>
      <c r="D44" s="177">
        <v>89157.63898340035</v>
      </c>
      <c r="E44" s="187">
        <f>D44/C44/12</f>
        <v>17.461347235291882</v>
      </c>
      <c r="F44" s="188"/>
      <c r="G44" s="189" t="s">
        <v>180</v>
      </c>
      <c r="H44" s="190">
        <f>E42/E44</f>
        <v>0.7144075200297563</v>
      </c>
      <c r="I44" s="81"/>
      <c r="J44" s="81"/>
      <c r="K44" s="79" t="s">
        <v>180</v>
      </c>
      <c r="L44" s="79"/>
      <c r="M44" s="79"/>
      <c r="N44" s="79"/>
      <c r="O44" s="79"/>
      <c r="P44" s="79"/>
      <c r="Q44" s="79"/>
    </row>
    <row r="45" spans="1:17" ht="15.75" hidden="1">
      <c r="A45" s="79"/>
      <c r="B45" s="79"/>
      <c r="C45" s="79"/>
      <c r="D45" s="191">
        <f>D44/1.18</f>
        <v>75557.32117237318</v>
      </c>
      <c r="E45" s="192">
        <f>E44/1.18</f>
        <v>14.797751894315155</v>
      </c>
      <c r="F45" s="193"/>
      <c r="G45" s="194" t="s">
        <v>181</v>
      </c>
      <c r="H45" s="195">
        <f>E42/E45</f>
        <v>0.8430008736351123</v>
      </c>
      <c r="I45" s="81"/>
      <c r="J45" s="81"/>
      <c r="K45" s="79"/>
      <c r="L45" s="79"/>
      <c r="M45" s="79"/>
      <c r="N45" s="79"/>
      <c r="O45" s="79"/>
      <c r="P45" s="79"/>
      <c r="Q45" s="79"/>
    </row>
    <row r="46" spans="1:17" ht="15.75" hidden="1">
      <c r="A46" s="79"/>
      <c r="B46" s="79"/>
      <c r="C46" s="79"/>
      <c r="D46" s="181"/>
      <c r="E46" s="181"/>
      <c r="F46" s="196"/>
      <c r="G46" s="109"/>
      <c r="H46" s="197"/>
      <c r="I46" s="81"/>
      <c r="J46" s="81"/>
      <c r="K46" s="79" t="s">
        <v>182</v>
      </c>
      <c r="L46" s="79"/>
      <c r="M46" s="79"/>
      <c r="N46" s="79"/>
      <c r="O46" s="79"/>
      <c r="P46" s="79"/>
      <c r="Q46" s="79"/>
    </row>
    <row r="47" spans="1:17" ht="15" hidden="1">
      <c r="A47" s="79"/>
      <c r="B47" s="79"/>
      <c r="C47" s="79"/>
      <c r="D47" s="198">
        <f>E47*G10*12</f>
        <v>54429.96</v>
      </c>
      <c r="E47" s="198">
        <v>10.66</v>
      </c>
      <c r="F47" s="198"/>
      <c r="G47" s="198" t="s">
        <v>182</v>
      </c>
      <c r="H47" s="199">
        <f>E42/E47</f>
        <v>1.170217427274232</v>
      </c>
      <c r="I47" s="81"/>
      <c r="J47" s="81"/>
      <c r="K47" s="79" t="s">
        <v>183</v>
      </c>
      <c r="L47" s="79"/>
      <c r="M47" s="79"/>
      <c r="N47" s="79"/>
      <c r="O47" s="79"/>
      <c r="P47" s="79"/>
      <c r="Q47" s="79"/>
    </row>
    <row r="48" spans="1:17" ht="15" hidden="1">
      <c r="A48" s="79"/>
      <c r="B48" s="79"/>
      <c r="C48" s="79"/>
      <c r="D48" s="200">
        <f>D42-D47</f>
        <v>9264.927757839367</v>
      </c>
      <c r="E48" s="200">
        <f>E42-E47</f>
        <v>1.8145177747433134</v>
      </c>
      <c r="F48" s="201"/>
      <c r="G48" s="201" t="s">
        <v>184</v>
      </c>
      <c r="H48" s="79"/>
      <c r="I48" s="81"/>
      <c r="J48" s="81"/>
      <c r="K48" s="79"/>
      <c r="L48" s="79"/>
      <c r="M48" s="79"/>
      <c r="N48" s="79"/>
      <c r="O48" s="79"/>
      <c r="P48" s="79"/>
      <c r="Q48" s="79"/>
    </row>
    <row r="49" spans="1:17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  <c r="L49" s="79"/>
      <c r="M49" s="79"/>
      <c r="N49" s="79"/>
      <c r="O49" s="79"/>
      <c r="P49" s="79"/>
      <c r="Q49" s="79"/>
    </row>
    <row r="50" spans="1:17" ht="15" hidden="1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  <c r="M50" s="79"/>
      <c r="N50" s="79"/>
      <c r="O50" s="79"/>
      <c r="P50" s="79"/>
      <c r="Q50" s="79"/>
    </row>
    <row r="51" spans="1:17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  <c r="M51" s="79"/>
      <c r="N51" s="79"/>
      <c r="O51" s="79"/>
      <c r="P51" s="79"/>
      <c r="Q51" s="79"/>
    </row>
    <row r="52" spans="1:17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  <c r="M52" s="79"/>
      <c r="N52" s="79"/>
      <c r="O52" s="79"/>
      <c r="P52" s="79"/>
      <c r="Q52" s="79"/>
    </row>
    <row r="53" spans="1:17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  <c r="M53" s="79"/>
      <c r="N53" s="79"/>
      <c r="O53" s="79"/>
      <c r="P53" s="79"/>
      <c r="Q53" s="79"/>
    </row>
    <row r="54" spans="1:17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  <c r="M54" s="79"/>
      <c r="N54" s="79"/>
      <c r="O54" s="79"/>
      <c r="P54" s="79"/>
      <c r="Q54" s="79"/>
    </row>
    <row r="55" spans="1:17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  <c r="M55" s="79"/>
      <c r="N55" s="79"/>
      <c r="O55" s="79"/>
      <c r="P55" s="79"/>
      <c r="Q55" s="79"/>
    </row>
    <row r="56" spans="1:17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  <c r="M56" s="79"/>
      <c r="N56" s="79"/>
      <c r="O56" s="79"/>
      <c r="P56" s="79"/>
      <c r="Q56" s="79"/>
    </row>
    <row r="57" spans="1:17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  <c r="M57" s="79"/>
      <c r="N57" s="79"/>
      <c r="O57" s="79"/>
      <c r="P57" s="79"/>
      <c r="Q57" s="79"/>
    </row>
    <row r="58" spans="1:17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  <c r="M58" s="79"/>
      <c r="N58" s="79"/>
      <c r="O58" s="79"/>
      <c r="P58" s="79"/>
      <c r="Q58" s="79"/>
    </row>
    <row r="59" spans="1:17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  <c r="M59" s="79"/>
      <c r="N59" s="79"/>
      <c r="O59" s="79"/>
      <c r="P59" s="79"/>
      <c r="Q59" s="79"/>
    </row>
    <row r="60" spans="1:17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  <c r="M60" s="79"/>
      <c r="N60" s="79"/>
      <c r="O60" s="79"/>
      <c r="P60" s="79"/>
      <c r="Q60" s="79"/>
    </row>
    <row r="61" spans="1:17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  <c r="M61" s="79"/>
      <c r="N61" s="79"/>
      <c r="O61" s="79"/>
      <c r="P61" s="79"/>
      <c r="Q61" s="79"/>
    </row>
    <row r="62" spans="1:17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  <c r="M62" s="79"/>
      <c r="N62" s="79"/>
      <c r="O62" s="79"/>
      <c r="P62" s="79"/>
      <c r="Q62" s="79"/>
    </row>
    <row r="63" spans="1:17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  <c r="L63" s="79"/>
      <c r="M63" s="79"/>
      <c r="N63" s="79"/>
      <c r="O63" s="79"/>
      <c r="P63" s="79"/>
      <c r="Q63" s="79"/>
    </row>
    <row r="64" spans="1:17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  <c r="L64" s="79"/>
      <c r="M64" s="79"/>
      <c r="N64" s="79"/>
      <c r="O64" s="79"/>
      <c r="P64" s="79"/>
      <c r="Q64" s="79"/>
    </row>
    <row r="65" spans="1:17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  <c r="L65" s="79"/>
      <c r="M65" s="79"/>
      <c r="N65" s="79"/>
      <c r="O65" s="79"/>
      <c r="P65" s="79"/>
      <c r="Q65" s="79"/>
    </row>
    <row r="66" spans="1:17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  <c r="L66" s="79"/>
      <c r="M66" s="79"/>
      <c r="N66" s="79"/>
      <c r="O66" s="79"/>
      <c r="P66" s="79"/>
      <c r="Q66" s="79"/>
    </row>
    <row r="67" spans="1:17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  <c r="L67" s="79"/>
      <c r="M67" s="79"/>
      <c r="N67" s="79"/>
      <c r="O67" s="79"/>
      <c r="P67" s="79"/>
      <c r="Q67" s="79"/>
    </row>
    <row r="68" spans="1:17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  <c r="L68" s="79"/>
      <c r="M68" s="79"/>
      <c r="N68" s="79"/>
      <c r="O68" s="79"/>
      <c r="P68" s="79"/>
      <c r="Q68" s="79"/>
    </row>
    <row r="69" spans="1:17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  <c r="L69" s="79"/>
      <c r="M69" s="79"/>
      <c r="N69" s="79"/>
      <c r="O69" s="79"/>
      <c r="P69" s="79"/>
      <c r="Q69" s="79"/>
    </row>
    <row r="70" spans="1:17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  <c r="L70" s="79"/>
      <c r="M70" s="79"/>
      <c r="N70" s="79"/>
      <c r="O70" s="79"/>
      <c r="P70" s="79"/>
      <c r="Q70" s="79"/>
    </row>
    <row r="71" spans="1:17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  <c r="L71" s="79"/>
      <c r="M71" s="79"/>
      <c r="N71" s="79"/>
      <c r="O71" s="79"/>
      <c r="P71" s="79"/>
      <c r="Q71" s="79"/>
    </row>
    <row r="72" spans="1:17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  <c r="L72" s="79"/>
      <c r="M72" s="79"/>
      <c r="N72" s="79"/>
      <c r="O72" s="79"/>
      <c r="P72" s="79"/>
      <c r="Q72" s="79"/>
    </row>
    <row r="73" spans="1:17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  <c r="L73" s="79"/>
      <c r="M73" s="79"/>
      <c r="N73" s="79"/>
      <c r="O73" s="79"/>
      <c r="P73" s="79"/>
      <c r="Q73" s="79"/>
    </row>
    <row r="74" spans="1:17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  <c r="L74" s="79"/>
      <c r="M74" s="79"/>
      <c r="N74" s="79"/>
      <c r="O74" s="79"/>
      <c r="P74" s="79"/>
      <c r="Q74" s="79"/>
    </row>
    <row r="75" spans="1:17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  <c r="L75" s="79"/>
      <c r="M75" s="79"/>
      <c r="N75" s="79"/>
      <c r="O75" s="79"/>
      <c r="P75" s="79"/>
      <c r="Q75" s="79"/>
    </row>
    <row r="76" spans="1:17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  <c r="L76" s="79"/>
      <c r="M76" s="79"/>
      <c r="N76" s="79"/>
      <c r="O76" s="79"/>
      <c r="P76" s="79"/>
      <c r="Q76" s="79"/>
    </row>
    <row r="77" spans="1:17" ht="15">
      <c r="A77" s="79"/>
      <c r="B77" s="79"/>
      <c r="C77" s="79"/>
      <c r="D77" s="79"/>
      <c r="E77" s="79"/>
      <c r="F77" s="79"/>
      <c r="G77" s="79"/>
      <c r="H77" s="79"/>
      <c r="I77" s="81"/>
      <c r="J77" s="81"/>
      <c r="K77" s="79"/>
      <c r="L77" s="79"/>
      <c r="M77" s="79"/>
      <c r="N77" s="79"/>
      <c r="O77" s="79"/>
      <c r="P77" s="79"/>
      <c r="Q77" s="79"/>
    </row>
    <row r="78" spans="1:17" ht="15">
      <c r="A78" s="79"/>
      <c r="B78" s="79"/>
      <c r="C78" s="79"/>
      <c r="D78" s="79"/>
      <c r="E78" s="79"/>
      <c r="F78" s="79"/>
      <c r="G78" s="79"/>
      <c r="H78" s="79"/>
      <c r="I78" s="81"/>
      <c r="J78" s="81"/>
      <c r="K78" s="79"/>
      <c r="L78" s="79"/>
      <c r="M78" s="79"/>
      <c r="N78" s="79"/>
      <c r="O78" s="79"/>
      <c r="P78" s="79"/>
      <c r="Q78" s="79"/>
    </row>
    <row r="79" spans="1:17" ht="15">
      <c r="A79" s="79"/>
      <c r="B79" s="79"/>
      <c r="C79" s="79"/>
      <c r="D79" s="79"/>
      <c r="E79" s="79"/>
      <c r="F79" s="79"/>
      <c r="G79" s="79"/>
      <c r="H79" s="79"/>
      <c r="I79" s="81"/>
      <c r="J79" s="81"/>
      <c r="K79" s="79"/>
      <c r="L79" s="79"/>
      <c r="M79" s="79"/>
      <c r="N79" s="79"/>
      <c r="O79" s="79"/>
      <c r="P79" s="79"/>
      <c r="Q79" s="79"/>
    </row>
    <row r="80" spans="1:17" ht="15">
      <c r="A80" s="79"/>
      <c r="B80" s="79"/>
      <c r="C80" s="79"/>
      <c r="D80" s="79"/>
      <c r="E80" s="79"/>
      <c r="F80" s="79"/>
      <c r="G80" s="79"/>
      <c r="H80" s="79"/>
      <c r="I80" s="81"/>
      <c r="J80" s="81"/>
      <c r="K80" s="79"/>
      <c r="L80" s="79"/>
      <c r="M80" s="79"/>
      <c r="N80" s="79"/>
      <c r="O80" s="79"/>
      <c r="P80" s="79"/>
      <c r="Q80" s="79"/>
    </row>
    <row r="81" spans="1:17" ht="15">
      <c r="A81" s="79"/>
      <c r="B81" s="79"/>
      <c r="C81" s="79"/>
      <c r="D81" s="79"/>
      <c r="E81" s="79"/>
      <c r="F81" s="79"/>
      <c r="G81" s="79"/>
      <c r="H81" s="79"/>
      <c r="I81" s="81"/>
      <c r="J81" s="81"/>
      <c r="K81" s="79"/>
      <c r="L81" s="79"/>
      <c r="M81" s="79"/>
      <c r="N81" s="79"/>
      <c r="O81" s="79"/>
      <c r="P81" s="79"/>
      <c r="Q81" s="79"/>
    </row>
    <row r="82" spans="1:17" ht="15">
      <c r="A82" s="79"/>
      <c r="B82" s="79"/>
      <c r="C82" s="79"/>
      <c r="D82" s="79"/>
      <c r="E82" s="79"/>
      <c r="F82" s="79"/>
      <c r="G82" s="79"/>
      <c r="H82" s="79"/>
      <c r="I82" s="81"/>
      <c r="J82" s="81"/>
      <c r="K82" s="79"/>
      <c r="L82" s="79"/>
      <c r="M82" s="79"/>
      <c r="N82" s="79"/>
      <c r="O82" s="79"/>
      <c r="P82" s="79"/>
      <c r="Q82" s="79"/>
    </row>
    <row r="83" spans="1:17" ht="15">
      <c r="A83" s="79"/>
      <c r="B83" s="79"/>
      <c r="C83" s="79"/>
      <c r="D83" s="79"/>
      <c r="E83" s="79"/>
      <c r="F83" s="79"/>
      <c r="G83" s="79"/>
      <c r="H83" s="79"/>
      <c r="I83" s="81"/>
      <c r="J83" s="81"/>
      <c r="K83" s="79"/>
      <c r="L83" s="79"/>
      <c r="M83" s="79"/>
      <c r="N83" s="79"/>
      <c r="O83" s="79"/>
      <c r="P83" s="79"/>
      <c r="Q83" s="79"/>
    </row>
    <row r="84" spans="1:17" ht="15">
      <c r="A84" s="79"/>
      <c r="B84" s="79"/>
      <c r="C84" s="79"/>
      <c r="D84" s="79"/>
      <c r="E84" s="79"/>
      <c r="F84" s="79"/>
      <c r="G84" s="79"/>
      <c r="H84" s="79"/>
      <c r="I84" s="81"/>
      <c r="J84" s="81"/>
      <c r="K84" s="79"/>
      <c r="L84" s="79"/>
      <c r="M84" s="79"/>
      <c r="N84" s="79"/>
      <c r="O84" s="79"/>
      <c r="P84" s="79"/>
      <c r="Q84" s="79"/>
    </row>
    <row r="85" spans="1:17" ht="15">
      <c r="A85" s="79"/>
      <c r="B85" s="79"/>
      <c r="C85" s="79"/>
      <c r="D85" s="79"/>
      <c r="E85" s="79"/>
      <c r="F85" s="79"/>
      <c r="G85" s="79"/>
      <c r="H85" s="79"/>
      <c r="I85" s="81"/>
      <c r="J85" s="81"/>
      <c r="K85" s="79"/>
      <c r="L85" s="79"/>
      <c r="M85" s="79"/>
      <c r="N85" s="79"/>
      <c r="O85" s="79"/>
      <c r="P85" s="79"/>
      <c r="Q85" s="79"/>
    </row>
    <row r="86" spans="1:17" ht="15">
      <c r="A86" s="79"/>
      <c r="B86" s="79"/>
      <c r="C86" s="79"/>
      <c r="D86" s="79"/>
      <c r="E86" s="79"/>
      <c r="F86" s="79"/>
      <c r="G86" s="79"/>
      <c r="H86" s="79"/>
      <c r="I86" s="81"/>
      <c r="J86" s="81"/>
      <c r="K86" s="79"/>
      <c r="L86" s="79"/>
      <c r="M86" s="79"/>
      <c r="N86" s="79"/>
      <c r="O86" s="79"/>
      <c r="P86" s="79"/>
      <c r="Q86" s="79"/>
    </row>
    <row r="87" spans="1:17" ht="15">
      <c r="A87" s="79"/>
      <c r="B87" s="79"/>
      <c r="C87" s="79"/>
      <c r="D87" s="79"/>
      <c r="E87" s="79"/>
      <c r="F87" s="79"/>
      <c r="G87" s="79"/>
      <c r="H87" s="79"/>
      <c r="I87" s="81"/>
      <c r="J87" s="81"/>
      <c r="K87" s="79"/>
      <c r="L87" s="79"/>
      <c r="M87" s="79"/>
      <c r="N87" s="79"/>
      <c r="O87" s="79"/>
      <c r="P87" s="79"/>
      <c r="Q87" s="79"/>
    </row>
    <row r="88" spans="1:17" ht="15">
      <c r="A88" s="79"/>
      <c r="B88" s="79"/>
      <c r="C88" s="79"/>
      <c r="D88" s="79"/>
      <c r="E88" s="79"/>
      <c r="F88" s="79"/>
      <c r="G88" s="79"/>
      <c r="H88" s="79"/>
      <c r="I88" s="81"/>
      <c r="J88" s="81"/>
      <c r="K88" s="79"/>
      <c r="L88" s="79"/>
      <c r="M88" s="79"/>
      <c r="N88" s="79"/>
      <c r="O88" s="79"/>
      <c r="P88" s="79"/>
      <c r="Q88" s="79"/>
    </row>
    <row r="89" spans="1:17" ht="15">
      <c r="A89" s="79"/>
      <c r="B89" s="79"/>
      <c r="C89" s="79"/>
      <c r="D89" s="79"/>
      <c r="E89" s="79"/>
      <c r="F89" s="79"/>
      <c r="G89" s="79"/>
      <c r="H89" s="79"/>
      <c r="I89" s="81"/>
      <c r="J89" s="81"/>
      <c r="K89" s="79"/>
      <c r="L89" s="79"/>
      <c r="M89" s="79"/>
      <c r="N89" s="79"/>
      <c r="O89" s="79"/>
      <c r="P89" s="79"/>
      <c r="Q89" s="79"/>
    </row>
    <row r="90" spans="1:17" ht="15">
      <c r="A90" s="79"/>
      <c r="B90" s="79"/>
      <c r="C90" s="79"/>
      <c r="D90" s="79"/>
      <c r="E90" s="79"/>
      <c r="F90" s="79"/>
      <c r="G90" s="79"/>
      <c r="H90" s="79"/>
      <c r="I90" s="81"/>
      <c r="J90" s="81"/>
      <c r="K90" s="79"/>
      <c r="L90" s="79"/>
      <c r="M90" s="79"/>
      <c r="N90" s="79"/>
      <c r="O90" s="79"/>
      <c r="P90" s="79"/>
      <c r="Q90" s="79"/>
    </row>
    <row r="91" spans="1:17" ht="15">
      <c r="A91" s="79"/>
      <c r="B91" s="79"/>
      <c r="C91" s="79"/>
      <c r="D91" s="79"/>
      <c r="E91" s="79"/>
      <c r="F91" s="79"/>
      <c r="G91" s="79"/>
      <c r="H91" s="79"/>
      <c r="I91" s="81"/>
      <c r="J91" s="81"/>
      <c r="K91" s="79"/>
      <c r="L91" s="79"/>
      <c r="M91" s="79"/>
      <c r="N91" s="79"/>
      <c r="O91" s="79"/>
      <c r="P91" s="79"/>
      <c r="Q91" s="79"/>
    </row>
    <row r="92" spans="1:17" ht="15">
      <c r="A92" s="79"/>
      <c r="B92" s="79"/>
      <c r="C92" s="79"/>
      <c r="D92" s="79"/>
      <c r="E92" s="79"/>
      <c r="F92" s="79"/>
      <c r="G92" s="79"/>
      <c r="H92" s="79"/>
      <c r="I92" s="81"/>
      <c r="J92" s="81"/>
      <c r="K92" s="79"/>
      <c r="L92" s="79"/>
      <c r="M92" s="79"/>
      <c r="N92" s="79"/>
      <c r="O92" s="79"/>
      <c r="P92" s="79"/>
      <c r="Q92" s="79"/>
    </row>
    <row r="93" spans="1:17" ht="15">
      <c r="A93" s="79"/>
      <c r="B93" s="79"/>
      <c r="C93" s="79"/>
      <c r="D93" s="79"/>
      <c r="E93" s="79"/>
      <c r="F93" s="79"/>
      <c r="G93" s="79"/>
      <c r="H93" s="79"/>
      <c r="I93" s="81"/>
      <c r="J93" s="81"/>
      <c r="K93" s="79"/>
      <c r="L93" s="79"/>
      <c r="M93" s="79"/>
      <c r="N93" s="79"/>
      <c r="O93" s="79"/>
      <c r="P93" s="79"/>
      <c r="Q93" s="79"/>
    </row>
    <row r="94" spans="1:17" ht="15">
      <c r="A94" s="79"/>
      <c r="B94" s="79"/>
      <c r="C94" s="79"/>
      <c r="D94" s="79"/>
      <c r="E94" s="79"/>
      <c r="F94" s="79"/>
      <c r="G94" s="79"/>
      <c r="H94" s="79"/>
      <c r="I94" s="81"/>
      <c r="J94" s="81"/>
      <c r="K94" s="79"/>
      <c r="L94" s="79"/>
      <c r="M94" s="79"/>
      <c r="N94" s="79"/>
      <c r="O94" s="79"/>
      <c r="P94" s="79"/>
      <c r="Q94" s="79"/>
    </row>
    <row r="95" spans="1:17" ht="15">
      <c r="A95" s="79"/>
      <c r="B95" s="79"/>
      <c r="C95" s="79"/>
      <c r="D95" s="79"/>
      <c r="E95" s="79"/>
      <c r="F95" s="79"/>
      <c r="G95" s="79"/>
      <c r="H95" s="79"/>
      <c r="I95" s="81"/>
      <c r="J95" s="81"/>
      <c r="K95" s="79"/>
      <c r="L95" s="79"/>
      <c r="M95" s="79"/>
      <c r="N95" s="79"/>
      <c r="O95" s="79"/>
      <c r="P95" s="79"/>
      <c r="Q95" s="79"/>
    </row>
    <row r="96" spans="1:17" ht="15">
      <c r="A96" s="79"/>
      <c r="B96" s="79"/>
      <c r="C96" s="79"/>
      <c r="D96" s="79"/>
      <c r="E96" s="79"/>
      <c r="F96" s="79"/>
      <c r="G96" s="79"/>
      <c r="H96" s="79"/>
      <c r="I96" s="81"/>
      <c r="J96" s="81"/>
      <c r="K96" s="79"/>
      <c r="L96" s="79"/>
      <c r="M96" s="79"/>
      <c r="N96" s="79"/>
      <c r="O96" s="79"/>
      <c r="P96" s="79"/>
      <c r="Q96" s="79"/>
    </row>
    <row r="97" spans="1:17" ht="15">
      <c r="A97" s="79"/>
      <c r="B97" s="79"/>
      <c r="C97" s="79"/>
      <c r="D97" s="79"/>
      <c r="E97" s="79"/>
      <c r="F97" s="79"/>
      <c r="G97" s="79"/>
      <c r="H97" s="79"/>
      <c r="I97" s="81"/>
      <c r="J97" s="81"/>
      <c r="K97" s="79"/>
      <c r="L97" s="79"/>
      <c r="M97" s="79"/>
      <c r="N97" s="79"/>
      <c r="O97" s="79"/>
      <c r="P97" s="79"/>
      <c r="Q97" s="79"/>
    </row>
    <row r="98" spans="1:17" ht="15">
      <c r="A98" s="79"/>
      <c r="B98" s="79"/>
      <c r="C98" s="79"/>
      <c r="D98" s="79"/>
      <c r="E98" s="79"/>
      <c r="F98" s="79"/>
      <c r="G98" s="79"/>
      <c r="H98" s="79"/>
      <c r="I98" s="81"/>
      <c r="J98" s="81"/>
      <c r="K98" s="79"/>
      <c r="L98" s="79"/>
      <c r="M98" s="79"/>
      <c r="N98" s="79"/>
      <c r="O98" s="79"/>
      <c r="P98" s="79"/>
      <c r="Q98" s="79"/>
    </row>
    <row r="99" spans="1:17" ht="15">
      <c r="A99" s="79"/>
      <c r="B99" s="79"/>
      <c r="C99" s="79"/>
      <c r="D99" s="79"/>
      <c r="E99" s="79"/>
      <c r="F99" s="79"/>
      <c r="G99" s="79"/>
      <c r="H99" s="79"/>
      <c r="I99" s="81"/>
      <c r="J99" s="81"/>
      <c r="K99" s="79"/>
      <c r="L99" s="79"/>
      <c r="M99" s="79"/>
      <c r="N99" s="79"/>
      <c r="O99" s="79"/>
      <c r="P99" s="79"/>
      <c r="Q99" s="79"/>
    </row>
    <row r="100" spans="1:17" ht="15">
      <c r="A100" s="79"/>
      <c r="B100" s="79"/>
      <c r="C100" s="79"/>
      <c r="D100" s="79"/>
      <c r="E100" s="79"/>
      <c r="F100" s="79"/>
      <c r="G100" s="79"/>
      <c r="H100" s="79"/>
      <c r="I100" s="81"/>
      <c r="J100" s="81"/>
      <c r="K100" s="79"/>
      <c r="L100" s="79"/>
      <c r="M100" s="79"/>
      <c r="N100" s="79"/>
      <c r="O100" s="79"/>
      <c r="P100" s="79"/>
      <c r="Q100" s="79"/>
    </row>
    <row r="101" spans="1:17" ht="15">
      <c r="A101" s="79"/>
      <c r="B101" s="79"/>
      <c r="C101" s="79"/>
      <c r="D101" s="79"/>
      <c r="E101" s="79"/>
      <c r="F101" s="79"/>
      <c r="G101" s="79"/>
      <c r="H101" s="79"/>
      <c r="I101" s="81"/>
      <c r="J101" s="81"/>
      <c r="K101" s="79"/>
      <c r="L101" s="79"/>
      <c r="M101" s="79"/>
      <c r="N101" s="79"/>
      <c r="O101" s="79"/>
      <c r="P101" s="79"/>
      <c r="Q101" s="79"/>
    </row>
    <row r="102" spans="1:17" ht="15">
      <c r="A102" s="79"/>
      <c r="B102" s="79"/>
      <c r="C102" s="79"/>
      <c r="D102" s="79"/>
      <c r="E102" s="79"/>
      <c r="F102" s="79"/>
      <c r="G102" s="79"/>
      <c r="H102" s="79"/>
      <c r="I102" s="81"/>
      <c r="J102" s="81"/>
      <c r="K102" s="79"/>
      <c r="L102" s="79"/>
      <c r="M102" s="79"/>
      <c r="N102" s="79"/>
      <c r="O102" s="79"/>
      <c r="P102" s="79"/>
      <c r="Q102" s="79"/>
    </row>
    <row r="103" spans="1:17" ht="15">
      <c r="A103" s="79"/>
      <c r="B103" s="79"/>
      <c r="C103" s="79"/>
      <c r="D103" s="79"/>
      <c r="E103" s="79"/>
      <c r="F103" s="79"/>
      <c r="G103" s="79"/>
      <c r="H103" s="79"/>
      <c r="I103" s="81"/>
      <c r="J103" s="81"/>
      <c r="K103" s="79"/>
      <c r="L103" s="79"/>
      <c r="M103" s="79"/>
      <c r="N103" s="79"/>
      <c r="O103" s="79"/>
      <c r="P103" s="79"/>
      <c r="Q103" s="79"/>
    </row>
    <row r="104" spans="1:17" ht="15">
      <c r="A104" s="79"/>
      <c r="B104" s="79"/>
      <c r="C104" s="79"/>
      <c r="D104" s="79"/>
      <c r="E104" s="79"/>
      <c r="F104" s="79"/>
      <c r="G104" s="79"/>
      <c r="H104" s="79"/>
      <c r="I104" s="81"/>
      <c r="J104" s="81"/>
      <c r="K104" s="79"/>
      <c r="L104" s="79"/>
      <c r="M104" s="79"/>
      <c r="N104" s="79"/>
      <c r="O104" s="79"/>
      <c r="P104" s="79"/>
      <c r="Q104" s="79"/>
    </row>
    <row r="105" spans="1:17" ht="15">
      <c r="A105" s="79"/>
      <c r="B105" s="79"/>
      <c r="C105" s="79"/>
      <c r="D105" s="79"/>
      <c r="E105" s="79"/>
      <c r="F105" s="79"/>
      <c r="G105" s="79"/>
      <c r="H105" s="79"/>
      <c r="I105" s="81"/>
      <c r="J105" s="81"/>
      <c r="K105" s="79"/>
      <c r="L105" s="79"/>
      <c r="M105" s="79"/>
      <c r="N105" s="79"/>
      <c r="O105" s="79"/>
      <c r="P105" s="79"/>
      <c r="Q105" s="79"/>
    </row>
    <row r="106" spans="1:17" ht="15">
      <c r="A106" s="79"/>
      <c r="B106" s="79"/>
      <c r="C106" s="79"/>
      <c r="D106" s="79"/>
      <c r="E106" s="79"/>
      <c r="F106" s="79"/>
      <c r="G106" s="79"/>
      <c r="H106" s="79"/>
      <c r="I106" s="81"/>
      <c r="J106" s="81"/>
      <c r="K106" s="79"/>
      <c r="L106" s="79"/>
      <c r="M106" s="79"/>
      <c r="N106" s="79"/>
      <c r="O106" s="79"/>
      <c r="P106" s="79"/>
      <c r="Q106" s="79"/>
    </row>
    <row r="107" spans="1:17" ht="15">
      <c r="A107" s="79"/>
      <c r="B107" s="79"/>
      <c r="C107" s="79"/>
      <c r="D107" s="79"/>
      <c r="E107" s="79"/>
      <c r="F107" s="79"/>
      <c r="G107" s="79"/>
      <c r="H107" s="79"/>
      <c r="I107" s="81"/>
      <c r="J107" s="81"/>
      <c r="K107" s="79"/>
      <c r="L107" s="79"/>
      <c r="M107" s="79"/>
      <c r="N107" s="79"/>
      <c r="O107" s="79"/>
      <c r="P107" s="79"/>
      <c r="Q107" s="79"/>
    </row>
    <row r="108" spans="1:17" ht="15">
      <c r="A108" s="79"/>
      <c r="B108" s="79"/>
      <c r="C108" s="79"/>
      <c r="D108" s="79"/>
      <c r="E108" s="79"/>
      <c r="F108" s="79"/>
      <c r="G108" s="79"/>
      <c r="H108" s="79"/>
      <c r="I108" s="81"/>
      <c r="J108" s="81"/>
      <c r="K108" s="79"/>
      <c r="L108" s="79"/>
      <c r="M108" s="79"/>
      <c r="N108" s="79"/>
      <c r="O108" s="79"/>
      <c r="P108" s="79"/>
      <c r="Q108" s="79"/>
    </row>
    <row r="109" spans="1:17" ht="15">
      <c r="A109" s="79"/>
      <c r="B109" s="79"/>
      <c r="C109" s="79"/>
      <c r="D109" s="79"/>
      <c r="E109" s="79"/>
      <c r="F109" s="79"/>
      <c r="G109" s="79"/>
      <c r="H109" s="79"/>
      <c r="I109" s="81"/>
      <c r="J109" s="81"/>
      <c r="K109" s="79"/>
      <c r="L109" s="79"/>
      <c r="M109" s="79"/>
      <c r="N109" s="79"/>
      <c r="O109" s="79"/>
      <c r="P109" s="79"/>
      <c r="Q109" s="79"/>
    </row>
    <row r="110" spans="1:17" ht="15">
      <c r="A110" s="79"/>
      <c r="B110" s="79"/>
      <c r="C110" s="79"/>
      <c r="D110" s="79"/>
      <c r="E110" s="79"/>
      <c r="F110" s="79"/>
      <c r="G110" s="79"/>
      <c r="H110" s="79"/>
      <c r="I110" s="81"/>
      <c r="J110" s="81"/>
      <c r="K110" s="79"/>
      <c r="L110" s="79"/>
      <c r="M110" s="79"/>
      <c r="N110" s="79"/>
      <c r="O110" s="79"/>
      <c r="P110" s="79"/>
      <c r="Q110" s="79"/>
    </row>
    <row r="111" spans="1:17" ht="15">
      <c r="A111" s="79"/>
      <c r="B111" s="79"/>
      <c r="C111" s="79"/>
      <c r="D111" s="79"/>
      <c r="E111" s="79"/>
      <c r="F111" s="79"/>
      <c r="G111" s="79"/>
      <c r="H111" s="79"/>
      <c r="I111" s="81"/>
      <c r="J111" s="81"/>
      <c r="K111" s="79"/>
      <c r="L111" s="79"/>
      <c r="M111" s="79"/>
      <c r="N111" s="79"/>
      <c r="O111" s="79"/>
      <c r="P111" s="79"/>
      <c r="Q111" s="79"/>
    </row>
    <row r="112" spans="1:17" ht="15">
      <c r="A112" s="79"/>
      <c r="B112" s="79"/>
      <c r="C112" s="79"/>
      <c r="D112" s="79"/>
      <c r="E112" s="79"/>
      <c r="F112" s="79"/>
      <c r="G112" s="79"/>
      <c r="H112" s="79"/>
      <c r="I112" s="81"/>
      <c r="J112" s="81"/>
      <c r="K112" s="79"/>
      <c r="L112" s="79"/>
      <c r="M112" s="79"/>
      <c r="N112" s="79"/>
      <c r="O112" s="79"/>
      <c r="P112" s="79"/>
      <c r="Q112" s="79"/>
    </row>
    <row r="113" spans="1:17" ht="15">
      <c r="A113" s="79"/>
      <c r="B113" s="79"/>
      <c r="C113" s="79"/>
      <c r="D113" s="79"/>
      <c r="E113" s="79"/>
      <c r="F113" s="79"/>
      <c r="G113" s="79"/>
      <c r="H113" s="79"/>
      <c r="I113" s="81"/>
      <c r="J113" s="81"/>
      <c r="K113" s="79"/>
      <c r="L113" s="79"/>
      <c r="M113" s="79"/>
      <c r="N113" s="79"/>
      <c r="O113" s="79"/>
      <c r="P113" s="79"/>
      <c r="Q113" s="79"/>
    </row>
    <row r="114" spans="1:17" ht="15">
      <c r="A114" s="79"/>
      <c r="B114" s="79"/>
      <c r="C114" s="79"/>
      <c r="D114" s="79"/>
      <c r="E114" s="79"/>
      <c r="F114" s="79"/>
      <c r="G114" s="79"/>
      <c r="H114" s="79"/>
      <c r="I114" s="81"/>
      <c r="J114" s="81"/>
      <c r="K114" s="79"/>
      <c r="L114" s="79"/>
      <c r="M114" s="79"/>
      <c r="N114" s="79"/>
      <c r="O114" s="79"/>
      <c r="P114" s="79"/>
      <c r="Q114" s="79"/>
    </row>
    <row r="115" spans="1:17" ht="15">
      <c r="A115" s="79"/>
      <c r="B115" s="79"/>
      <c r="C115" s="79"/>
      <c r="D115" s="79"/>
      <c r="E115" s="79"/>
      <c r="F115" s="79"/>
      <c r="G115" s="79"/>
      <c r="H115" s="79"/>
      <c r="I115" s="81"/>
      <c r="J115" s="81"/>
      <c r="K115" s="79"/>
      <c r="L115" s="79"/>
      <c r="M115" s="79"/>
      <c r="N115" s="79"/>
      <c r="O115" s="79"/>
      <c r="P115" s="79"/>
      <c r="Q115" s="79"/>
    </row>
    <row r="116" spans="1:17" ht="15">
      <c r="A116" s="79"/>
      <c r="B116" s="79"/>
      <c r="C116" s="79"/>
      <c r="D116" s="79"/>
      <c r="E116" s="79"/>
      <c r="F116" s="79"/>
      <c r="G116" s="79"/>
      <c r="H116" s="79"/>
      <c r="I116" s="81"/>
      <c r="J116" s="81"/>
      <c r="K116" s="79"/>
      <c r="L116" s="79"/>
      <c r="M116" s="79"/>
      <c r="N116" s="79"/>
      <c r="O116" s="79"/>
      <c r="P116" s="79"/>
      <c r="Q116" s="79"/>
    </row>
    <row r="117" spans="1:17" ht="15">
      <c r="A117" s="79"/>
      <c r="B117" s="79"/>
      <c r="C117" s="79"/>
      <c r="D117" s="79"/>
      <c r="E117" s="79"/>
      <c r="F117" s="79"/>
      <c r="G117" s="79"/>
      <c r="H117" s="79"/>
      <c r="I117" s="81"/>
      <c r="J117" s="81"/>
      <c r="K117" s="79"/>
      <c r="L117" s="79"/>
      <c r="M117" s="79"/>
      <c r="N117" s="79"/>
      <c r="O117" s="79"/>
      <c r="P117" s="79"/>
      <c r="Q117" s="79"/>
    </row>
    <row r="118" spans="1:17" ht="15">
      <c r="A118" s="79"/>
      <c r="B118" s="79"/>
      <c r="C118" s="79"/>
      <c r="D118" s="79"/>
      <c r="E118" s="79"/>
      <c r="F118" s="79"/>
      <c r="G118" s="79"/>
      <c r="H118" s="79"/>
      <c r="I118" s="81"/>
      <c r="J118" s="81"/>
      <c r="K118" s="79"/>
      <c r="L118" s="79"/>
      <c r="M118" s="79"/>
      <c r="N118" s="79"/>
      <c r="O118" s="79"/>
      <c r="P118" s="79"/>
      <c r="Q118" s="79"/>
    </row>
    <row r="119" spans="1:17" ht="15">
      <c r="A119" s="79"/>
      <c r="B119" s="79"/>
      <c r="C119" s="79"/>
      <c r="D119" s="79"/>
      <c r="E119" s="79"/>
      <c r="F119" s="79"/>
      <c r="G119" s="79"/>
      <c r="H119" s="79"/>
      <c r="I119" s="81"/>
      <c r="J119" s="81"/>
      <c r="K119" s="79"/>
      <c r="L119" s="79"/>
      <c r="M119" s="79"/>
      <c r="N119" s="79"/>
      <c r="O119" s="79"/>
      <c r="P119" s="79"/>
      <c r="Q119" s="79"/>
    </row>
    <row r="120" spans="1:17" ht="15">
      <c r="A120" s="79"/>
      <c r="B120" s="79"/>
      <c r="C120" s="79"/>
      <c r="D120" s="79"/>
      <c r="E120" s="79"/>
      <c r="F120" s="79"/>
      <c r="G120" s="79"/>
      <c r="H120" s="79"/>
      <c r="I120" s="81"/>
      <c r="J120" s="81"/>
      <c r="K120" s="79"/>
      <c r="L120" s="79"/>
      <c r="M120" s="79"/>
      <c r="N120" s="79"/>
      <c r="O120" s="79"/>
      <c r="P120" s="79"/>
      <c r="Q120" s="79"/>
    </row>
    <row r="121" spans="1:17" ht="15">
      <c r="A121" s="79"/>
      <c r="B121" s="79"/>
      <c r="C121" s="79"/>
      <c r="D121" s="79"/>
      <c r="E121" s="79"/>
      <c r="F121" s="79"/>
      <c r="G121" s="79"/>
      <c r="H121" s="79"/>
      <c r="I121" s="81"/>
      <c r="J121" s="81"/>
      <c r="K121" s="79"/>
      <c r="L121" s="79"/>
      <c r="M121" s="79"/>
      <c r="N121" s="79"/>
      <c r="O121" s="79"/>
      <c r="P121" s="79"/>
      <c r="Q121" s="79"/>
    </row>
    <row r="122" spans="1:17" ht="15">
      <c r="A122" s="79"/>
      <c r="B122" s="79"/>
      <c r="C122" s="79"/>
      <c r="D122" s="79"/>
      <c r="E122" s="79"/>
      <c r="F122" s="79"/>
      <c r="G122" s="79"/>
      <c r="H122" s="79"/>
      <c r="I122" s="81"/>
      <c r="J122" s="81"/>
      <c r="K122" s="79"/>
      <c r="L122" s="79"/>
      <c r="M122" s="79"/>
      <c r="N122" s="79"/>
      <c r="O122" s="79"/>
      <c r="P122" s="79"/>
      <c r="Q122" s="79"/>
    </row>
    <row r="123" spans="1:17" ht="15">
      <c r="A123" s="79"/>
      <c r="B123" s="79"/>
      <c r="C123" s="79"/>
      <c r="D123" s="79"/>
      <c r="E123" s="79"/>
      <c r="F123" s="79"/>
      <c r="G123" s="79"/>
      <c r="H123" s="79"/>
      <c r="I123" s="81"/>
      <c r="J123" s="81"/>
      <c r="K123" s="79"/>
      <c r="L123" s="79"/>
      <c r="M123" s="79"/>
      <c r="N123" s="79"/>
      <c r="O123" s="79"/>
      <c r="P123" s="79"/>
      <c r="Q123" s="79"/>
    </row>
    <row r="124" spans="1:17" ht="15">
      <c r="A124" s="79"/>
      <c r="B124" s="79"/>
      <c r="C124" s="79"/>
      <c r="D124" s="79"/>
      <c r="E124" s="79"/>
      <c r="F124" s="79"/>
      <c r="G124" s="79"/>
      <c r="H124" s="79"/>
      <c r="I124" s="81"/>
      <c r="J124" s="81"/>
      <c r="K124" s="79"/>
      <c r="L124" s="79"/>
      <c r="M124" s="79"/>
      <c r="N124" s="79"/>
      <c r="O124" s="79"/>
      <c r="P124" s="79"/>
      <c r="Q124" s="79"/>
    </row>
    <row r="125" spans="1:17" ht="15">
      <c r="A125" s="79"/>
      <c r="B125" s="79"/>
      <c r="C125" s="79"/>
      <c r="D125" s="79"/>
      <c r="E125" s="79"/>
      <c r="F125" s="79"/>
      <c r="G125" s="79"/>
      <c r="H125" s="79"/>
      <c r="I125" s="81"/>
      <c r="J125" s="81"/>
      <c r="K125" s="79"/>
      <c r="L125" s="79"/>
      <c r="M125" s="79"/>
      <c r="N125" s="79"/>
      <c r="O125" s="79"/>
      <c r="P125" s="79"/>
      <c r="Q125" s="79"/>
    </row>
    <row r="126" spans="1:17" ht="15">
      <c r="A126" s="79"/>
      <c r="B126" s="79"/>
      <c r="C126" s="79"/>
      <c r="D126" s="79"/>
      <c r="E126" s="79"/>
      <c r="F126" s="79"/>
      <c r="G126" s="79"/>
      <c r="H126" s="79"/>
      <c r="I126" s="81"/>
      <c r="J126" s="81"/>
      <c r="K126" s="79"/>
      <c r="L126" s="79"/>
      <c r="M126" s="79"/>
      <c r="N126" s="79"/>
      <c r="O126" s="79"/>
      <c r="P126" s="79"/>
      <c r="Q126" s="79"/>
    </row>
    <row r="127" spans="1:17" ht="15">
      <c r="A127" s="79"/>
      <c r="B127" s="79"/>
      <c r="C127" s="79"/>
      <c r="D127" s="79"/>
      <c r="E127" s="79"/>
      <c r="F127" s="79"/>
      <c r="G127" s="79"/>
      <c r="H127" s="79"/>
      <c r="I127" s="81"/>
      <c r="J127" s="81"/>
      <c r="K127" s="79"/>
      <c r="L127" s="79"/>
      <c r="M127" s="79"/>
      <c r="N127" s="79"/>
      <c r="O127" s="79"/>
      <c r="P127" s="79"/>
      <c r="Q127" s="79"/>
    </row>
    <row r="128" spans="1:17" ht="15">
      <c r="A128" s="79"/>
      <c r="B128" s="79"/>
      <c r="C128" s="79"/>
      <c r="D128" s="79"/>
      <c r="E128" s="79"/>
      <c r="F128" s="79"/>
      <c r="G128" s="79"/>
      <c r="H128" s="79"/>
      <c r="I128" s="81"/>
      <c r="J128" s="81"/>
      <c r="K128" s="79"/>
      <c r="L128" s="79"/>
      <c r="M128" s="79"/>
      <c r="N128" s="79"/>
      <c r="O128" s="79"/>
      <c r="P128" s="79"/>
      <c r="Q128" s="79"/>
    </row>
    <row r="129" spans="1:17" ht="15">
      <c r="A129" s="79"/>
      <c r="B129" s="79"/>
      <c r="C129" s="79"/>
      <c r="D129" s="79"/>
      <c r="E129" s="79"/>
      <c r="F129" s="79"/>
      <c r="G129" s="79"/>
      <c r="H129" s="79"/>
      <c r="I129" s="81"/>
      <c r="J129" s="81"/>
      <c r="K129" s="79"/>
      <c r="L129" s="79"/>
      <c r="M129" s="79"/>
      <c r="N129" s="79"/>
      <c r="O129" s="79"/>
      <c r="P129" s="79"/>
      <c r="Q129" s="79"/>
    </row>
    <row r="130" spans="1:17" ht="15">
      <c r="A130" s="79"/>
      <c r="B130" s="79"/>
      <c r="C130" s="79"/>
      <c r="D130" s="79"/>
      <c r="E130" s="79"/>
      <c r="F130" s="79"/>
      <c r="G130" s="79"/>
      <c r="H130" s="79"/>
      <c r="I130" s="81"/>
      <c r="J130" s="81"/>
      <c r="K130" s="79"/>
      <c r="L130" s="79"/>
      <c r="M130" s="79"/>
      <c r="N130" s="79"/>
      <c r="O130" s="79"/>
      <c r="P130" s="79"/>
      <c r="Q130" s="79"/>
    </row>
    <row r="131" spans="1:17" ht="15">
      <c r="A131" s="79"/>
      <c r="B131" s="79"/>
      <c r="C131" s="79"/>
      <c r="D131" s="79"/>
      <c r="E131" s="79"/>
      <c r="F131" s="79"/>
      <c r="G131" s="79"/>
      <c r="H131" s="79"/>
      <c r="I131" s="81"/>
      <c r="J131" s="81"/>
      <c r="K131" s="79"/>
      <c r="L131" s="79"/>
      <c r="M131" s="79"/>
      <c r="N131" s="79"/>
      <c r="O131" s="79"/>
      <c r="P131" s="79"/>
      <c r="Q131" s="79"/>
    </row>
    <row r="132" spans="1:17" ht="15">
      <c r="A132" s="79"/>
      <c r="B132" s="79"/>
      <c r="C132" s="79"/>
      <c r="D132" s="79"/>
      <c r="E132" s="79"/>
      <c r="F132" s="79"/>
      <c r="G132" s="79"/>
      <c r="H132" s="79"/>
      <c r="I132" s="81"/>
      <c r="J132" s="81"/>
      <c r="K132" s="79"/>
      <c r="L132" s="79"/>
      <c r="M132" s="79"/>
      <c r="N132" s="79"/>
      <c r="O132" s="79"/>
      <c r="P132" s="79"/>
      <c r="Q132" s="79"/>
    </row>
    <row r="133" spans="1:17" ht="15">
      <c r="A133" s="79"/>
      <c r="B133" s="79"/>
      <c r="C133" s="79"/>
      <c r="D133" s="79"/>
      <c r="E133" s="79"/>
      <c r="F133" s="79"/>
      <c r="G133" s="79"/>
      <c r="H133" s="79"/>
      <c r="I133" s="81"/>
      <c r="J133" s="81"/>
      <c r="K133" s="79"/>
      <c r="L133" s="79"/>
      <c r="M133" s="79"/>
      <c r="N133" s="79"/>
      <c r="O133" s="79"/>
      <c r="P133" s="79"/>
      <c r="Q133" s="79"/>
    </row>
    <row r="134" spans="1:17" ht="15">
      <c r="A134" s="79"/>
      <c r="B134" s="79"/>
      <c r="C134" s="79"/>
      <c r="D134" s="79"/>
      <c r="E134" s="79"/>
      <c r="F134" s="79"/>
      <c r="G134" s="79"/>
      <c r="H134" s="79"/>
      <c r="I134" s="81"/>
      <c r="J134" s="81"/>
      <c r="K134" s="79"/>
      <c r="L134" s="79"/>
      <c r="M134" s="79"/>
      <c r="N134" s="79"/>
      <c r="O134" s="79"/>
      <c r="P134" s="79"/>
      <c r="Q134" s="79"/>
    </row>
    <row r="135" spans="1:17" ht="15">
      <c r="A135" s="79"/>
      <c r="B135" s="79"/>
      <c r="C135" s="79"/>
      <c r="D135" s="79"/>
      <c r="E135" s="79"/>
      <c r="F135" s="79"/>
      <c r="G135" s="79"/>
      <c r="H135" s="79"/>
      <c r="I135" s="81"/>
      <c r="J135" s="81"/>
      <c r="K135" s="79"/>
      <c r="L135" s="79"/>
      <c r="M135" s="79"/>
      <c r="N135" s="79"/>
      <c r="O135" s="79"/>
      <c r="P135" s="79"/>
      <c r="Q135" s="79"/>
    </row>
    <row r="136" spans="1:17" ht="15">
      <c r="A136" s="79"/>
      <c r="B136" s="79"/>
      <c r="C136" s="79"/>
      <c r="D136" s="79"/>
      <c r="E136" s="79"/>
      <c r="F136" s="79"/>
      <c r="G136" s="79"/>
      <c r="H136" s="79"/>
      <c r="I136" s="81"/>
      <c r="J136" s="81"/>
      <c r="K136" s="79"/>
      <c r="L136" s="79"/>
      <c r="M136" s="79"/>
      <c r="N136" s="79"/>
      <c r="O136" s="79"/>
      <c r="P136" s="79"/>
      <c r="Q136" s="79"/>
    </row>
    <row r="137" spans="1:17" ht="15">
      <c r="A137" s="79"/>
      <c r="B137" s="79"/>
      <c r="C137" s="79"/>
      <c r="D137" s="79"/>
      <c r="E137" s="79"/>
      <c r="F137" s="79"/>
      <c r="G137" s="79"/>
      <c r="H137" s="79"/>
      <c r="I137" s="81"/>
      <c r="J137" s="81"/>
      <c r="K137" s="79"/>
      <c r="L137" s="79"/>
      <c r="M137" s="79"/>
      <c r="N137" s="79"/>
      <c r="O137" s="79"/>
      <c r="P137" s="79"/>
      <c r="Q137" s="79"/>
    </row>
    <row r="138" spans="1:17" ht="15">
      <c r="A138" s="79"/>
      <c r="B138" s="79"/>
      <c r="C138" s="79"/>
      <c r="D138" s="79"/>
      <c r="E138" s="79"/>
      <c r="F138" s="79"/>
      <c r="G138" s="79"/>
      <c r="H138" s="79"/>
      <c r="I138" s="81"/>
      <c r="J138" s="81"/>
      <c r="K138" s="79"/>
      <c r="L138" s="79"/>
      <c r="M138" s="79"/>
      <c r="N138" s="79"/>
      <c r="O138" s="79"/>
      <c r="P138" s="79"/>
      <c r="Q138" s="79"/>
    </row>
    <row r="139" spans="1:17" ht="15">
      <c r="A139" s="79"/>
      <c r="B139" s="79"/>
      <c r="C139" s="79"/>
      <c r="D139" s="79"/>
      <c r="E139" s="79"/>
      <c r="F139" s="79"/>
      <c r="G139" s="79"/>
      <c r="H139" s="79"/>
      <c r="I139" s="81"/>
      <c r="J139" s="81"/>
      <c r="K139" s="79"/>
      <c r="L139" s="79"/>
      <c r="M139" s="79"/>
      <c r="N139" s="79"/>
      <c r="O139" s="79"/>
      <c r="P139" s="79"/>
      <c r="Q139" s="79"/>
    </row>
    <row r="140" spans="1:17" ht="15">
      <c r="A140" s="79"/>
      <c r="B140" s="79"/>
      <c r="C140" s="79"/>
      <c r="D140" s="79"/>
      <c r="E140" s="79"/>
      <c r="F140" s="79"/>
      <c r="G140" s="79"/>
      <c r="H140" s="79"/>
      <c r="I140" s="81"/>
      <c r="J140" s="81"/>
      <c r="K140" s="79"/>
      <c r="L140" s="79"/>
      <c r="M140" s="79"/>
      <c r="N140" s="79"/>
      <c r="O140" s="79"/>
      <c r="P140" s="79"/>
      <c r="Q140" s="79"/>
    </row>
    <row r="141" spans="1:17" ht="15">
      <c r="A141" s="79"/>
      <c r="B141" s="79"/>
      <c r="C141" s="79"/>
      <c r="D141" s="79"/>
      <c r="E141" s="79"/>
      <c r="F141" s="79"/>
      <c r="G141" s="79"/>
      <c r="H141" s="79"/>
      <c r="I141" s="81"/>
      <c r="J141" s="81"/>
      <c r="K141" s="79"/>
      <c r="L141" s="79"/>
      <c r="M141" s="79"/>
      <c r="N141" s="79"/>
      <c r="O141" s="79"/>
      <c r="P141" s="79"/>
      <c r="Q141" s="79"/>
    </row>
    <row r="142" spans="1:17" ht="15">
      <c r="A142" s="79"/>
      <c r="B142" s="79"/>
      <c r="C142" s="79"/>
      <c r="D142" s="79"/>
      <c r="E142" s="79"/>
      <c r="F142" s="79"/>
      <c r="G142" s="79"/>
      <c r="H142" s="79"/>
      <c r="I142" s="81"/>
      <c r="J142" s="81"/>
      <c r="K142" s="79"/>
      <c r="L142" s="79"/>
      <c r="M142" s="79"/>
      <c r="N142" s="79"/>
      <c r="O142" s="79"/>
      <c r="P142" s="79"/>
      <c r="Q142" s="79"/>
    </row>
    <row r="143" spans="1:17" ht="15">
      <c r="A143" s="79"/>
      <c r="B143" s="79"/>
      <c r="C143" s="79"/>
      <c r="D143" s="79"/>
      <c r="E143" s="79"/>
      <c r="F143" s="79"/>
      <c r="G143" s="79"/>
      <c r="H143" s="79"/>
      <c r="I143" s="81"/>
      <c r="J143" s="81"/>
      <c r="K143" s="79"/>
      <c r="L143" s="79"/>
      <c r="M143" s="79"/>
      <c r="N143" s="79"/>
      <c r="O143" s="79"/>
      <c r="P143" s="79"/>
      <c r="Q143" s="79"/>
    </row>
    <row r="144" spans="1:17" ht="15">
      <c r="A144" s="79"/>
      <c r="B144" s="79"/>
      <c r="C144" s="79"/>
      <c r="D144" s="79"/>
      <c r="E144" s="79"/>
      <c r="F144" s="79"/>
      <c r="G144" s="79"/>
      <c r="H144" s="79"/>
      <c r="I144" s="81"/>
      <c r="J144" s="81"/>
      <c r="K144" s="79"/>
      <c r="L144" s="79"/>
      <c r="M144" s="79"/>
      <c r="N144" s="79"/>
      <c r="O144" s="79"/>
      <c r="P144" s="79"/>
      <c r="Q144" s="79"/>
    </row>
    <row r="145" spans="1:17" ht="15">
      <c r="A145" s="79"/>
      <c r="B145" s="79"/>
      <c r="C145" s="79"/>
      <c r="D145" s="79"/>
      <c r="E145" s="79"/>
      <c r="F145" s="79"/>
      <c r="G145" s="79"/>
      <c r="H145" s="79"/>
      <c r="I145" s="81"/>
      <c r="J145" s="81"/>
      <c r="K145" s="79"/>
      <c r="L145" s="79"/>
      <c r="M145" s="79"/>
      <c r="N145" s="79"/>
      <c r="O145" s="79"/>
      <c r="P145" s="79"/>
      <c r="Q145" s="79"/>
    </row>
    <row r="146" spans="1:17" ht="15">
      <c r="A146" s="79"/>
      <c r="B146" s="79"/>
      <c r="C146" s="79"/>
      <c r="D146" s="79"/>
      <c r="E146" s="79"/>
      <c r="F146" s="79"/>
      <c r="G146" s="79"/>
      <c r="H146" s="79"/>
      <c r="I146" s="81"/>
      <c r="J146" s="81"/>
      <c r="K146" s="79"/>
      <c r="L146" s="79"/>
      <c r="M146" s="79"/>
      <c r="N146" s="79"/>
      <c r="O146" s="79"/>
      <c r="P146" s="79"/>
      <c r="Q146" s="79"/>
    </row>
    <row r="147" spans="1:17" ht="15">
      <c r="A147" s="79"/>
      <c r="B147" s="79"/>
      <c r="C147" s="79"/>
      <c r="D147" s="79"/>
      <c r="E147" s="79"/>
      <c r="F147" s="79"/>
      <c r="G147" s="79"/>
      <c r="H147" s="79"/>
      <c r="I147" s="81"/>
      <c r="J147" s="81"/>
      <c r="K147" s="79"/>
      <c r="L147" s="79"/>
      <c r="M147" s="79"/>
      <c r="N147" s="79"/>
      <c r="O147" s="79"/>
      <c r="P147" s="79"/>
      <c r="Q147" s="79"/>
    </row>
    <row r="148" spans="1:17" ht="15">
      <c r="A148" s="79"/>
      <c r="B148" s="79"/>
      <c r="C148" s="79"/>
      <c r="D148" s="79"/>
      <c r="E148" s="79"/>
      <c r="F148" s="79"/>
      <c r="G148" s="79"/>
      <c r="H148" s="79"/>
      <c r="I148" s="81"/>
      <c r="J148" s="81"/>
      <c r="K148" s="79"/>
      <c r="L148" s="79"/>
      <c r="M148" s="79"/>
      <c r="N148" s="79"/>
      <c r="O148" s="79"/>
      <c r="P148" s="79"/>
      <c r="Q148" s="79"/>
    </row>
    <row r="149" spans="1:17" ht="15">
      <c r="A149" s="79"/>
      <c r="B149" s="79"/>
      <c r="C149" s="79"/>
      <c r="D149" s="79"/>
      <c r="E149" s="79"/>
      <c r="F149" s="79"/>
      <c r="G149" s="79"/>
      <c r="H149" s="79"/>
      <c r="I149" s="81"/>
      <c r="J149" s="81"/>
      <c r="K149" s="79"/>
      <c r="L149" s="79"/>
      <c r="M149" s="79"/>
      <c r="N149" s="79"/>
      <c r="O149" s="79"/>
      <c r="P149" s="79"/>
      <c r="Q149" s="79"/>
    </row>
    <row r="150" spans="1:17" ht="15">
      <c r="A150" s="79"/>
      <c r="B150" s="79"/>
      <c r="C150" s="79"/>
      <c r="D150" s="79"/>
      <c r="E150" s="79"/>
      <c r="F150" s="79"/>
      <c r="G150" s="79"/>
      <c r="H150" s="79"/>
      <c r="I150" s="81"/>
      <c r="J150" s="81"/>
      <c r="K150" s="79"/>
      <c r="L150" s="79"/>
      <c r="M150" s="79"/>
      <c r="N150" s="79"/>
      <c r="O150" s="79"/>
      <c r="P150" s="79"/>
      <c r="Q150" s="79"/>
    </row>
    <row r="151" spans="1:17" ht="15">
      <c r="A151" s="79"/>
      <c r="B151" s="79"/>
      <c r="C151" s="79"/>
      <c r="D151" s="79"/>
      <c r="E151" s="79"/>
      <c r="F151" s="79"/>
      <c r="G151" s="79"/>
      <c r="H151" s="79"/>
      <c r="I151" s="81"/>
      <c r="J151" s="81"/>
      <c r="K151" s="79"/>
      <c r="L151" s="79"/>
      <c r="M151" s="79"/>
      <c r="N151" s="79"/>
      <c r="O151" s="79"/>
      <c r="P151" s="79"/>
      <c r="Q151" s="79"/>
    </row>
    <row r="152" spans="1:17" ht="15">
      <c r="A152" s="79"/>
      <c r="B152" s="79"/>
      <c r="C152" s="79"/>
      <c r="D152" s="79"/>
      <c r="E152" s="79"/>
      <c r="F152" s="79"/>
      <c r="G152" s="79"/>
      <c r="H152" s="79"/>
      <c r="I152" s="81"/>
      <c r="J152" s="81"/>
      <c r="K152" s="79"/>
      <c r="L152" s="79"/>
      <c r="M152" s="79"/>
      <c r="N152" s="79"/>
      <c r="O152" s="79"/>
      <c r="P152" s="79"/>
      <c r="Q152" s="79"/>
    </row>
    <row r="153" spans="1:17" ht="15">
      <c r="A153" s="79"/>
      <c r="B153" s="79"/>
      <c r="C153" s="79"/>
      <c r="D153" s="79"/>
      <c r="E153" s="79"/>
      <c r="F153" s="79"/>
      <c r="G153" s="79"/>
      <c r="H153" s="79"/>
      <c r="I153" s="81"/>
      <c r="J153" s="81"/>
      <c r="K153" s="79"/>
      <c r="L153" s="79"/>
      <c r="M153" s="79"/>
      <c r="N153" s="79"/>
      <c r="O153" s="79"/>
      <c r="P153" s="79"/>
      <c r="Q153" s="79"/>
    </row>
    <row r="154" spans="1:17" ht="15">
      <c r="A154" s="79"/>
      <c r="B154" s="79"/>
      <c r="C154" s="79"/>
      <c r="D154" s="79"/>
      <c r="E154" s="79"/>
      <c r="F154" s="79"/>
      <c r="G154" s="79"/>
      <c r="H154" s="79"/>
      <c r="I154" s="81"/>
      <c r="J154" s="81"/>
      <c r="K154" s="79"/>
      <c r="L154" s="79"/>
      <c r="M154" s="79"/>
      <c r="N154" s="79"/>
      <c r="O154" s="79"/>
      <c r="P154" s="79"/>
      <c r="Q154" s="79"/>
    </row>
    <row r="155" spans="1:17" ht="15">
      <c r="A155" s="79"/>
      <c r="B155" s="79"/>
      <c r="C155" s="79"/>
      <c r="D155" s="79"/>
      <c r="E155" s="79"/>
      <c r="F155" s="79"/>
      <c r="G155" s="79"/>
      <c r="H155" s="79"/>
      <c r="I155" s="81"/>
      <c r="J155" s="81"/>
      <c r="K155" s="79"/>
      <c r="L155" s="79"/>
      <c r="M155" s="79"/>
      <c r="N155" s="79"/>
      <c r="O155" s="79"/>
      <c r="P155" s="79"/>
      <c r="Q155" s="79"/>
    </row>
    <row r="156" spans="1:17" ht="15">
      <c r="A156" s="79"/>
      <c r="B156" s="79"/>
      <c r="C156" s="79"/>
      <c r="D156" s="79"/>
      <c r="E156" s="79"/>
      <c r="F156" s="79"/>
      <c r="G156" s="79"/>
      <c r="H156" s="79"/>
      <c r="I156" s="81"/>
      <c r="J156" s="81"/>
      <c r="K156" s="79"/>
      <c r="L156" s="79"/>
      <c r="M156" s="79"/>
      <c r="N156" s="79"/>
      <c r="O156" s="79"/>
      <c r="P156" s="79"/>
      <c r="Q156" s="79"/>
    </row>
    <row r="157" spans="1:17" ht="15">
      <c r="A157" s="79"/>
      <c r="B157" s="79"/>
      <c r="C157" s="79"/>
      <c r="D157" s="79"/>
      <c r="E157" s="79"/>
      <c r="F157" s="79"/>
      <c r="G157" s="79"/>
      <c r="H157" s="79"/>
      <c r="I157" s="81"/>
      <c r="J157" s="81"/>
      <c r="K157" s="79"/>
      <c r="L157" s="79"/>
      <c r="M157" s="79"/>
      <c r="N157" s="79"/>
      <c r="O157" s="79"/>
      <c r="P157" s="79"/>
      <c r="Q157" s="79"/>
    </row>
    <row r="158" spans="1:17" ht="15">
      <c r="A158" s="79"/>
      <c r="B158" s="79"/>
      <c r="C158" s="79"/>
      <c r="D158" s="79"/>
      <c r="E158" s="79"/>
      <c r="F158" s="79"/>
      <c r="G158" s="79"/>
      <c r="H158" s="79"/>
      <c r="I158" s="81"/>
      <c r="J158" s="81"/>
      <c r="K158" s="79"/>
      <c r="L158" s="79"/>
      <c r="M158" s="79"/>
      <c r="N158" s="79"/>
      <c r="O158" s="79"/>
      <c r="P158" s="79"/>
      <c r="Q158" s="79"/>
    </row>
    <row r="159" spans="1:17" ht="15">
      <c r="A159" s="79"/>
      <c r="B159" s="79"/>
      <c r="C159" s="79"/>
      <c r="D159" s="79"/>
      <c r="E159" s="79"/>
      <c r="F159" s="79"/>
      <c r="G159" s="79"/>
      <c r="H159" s="79"/>
      <c r="I159" s="81"/>
      <c r="J159" s="81"/>
      <c r="K159" s="79"/>
      <c r="L159" s="79"/>
      <c r="M159" s="79"/>
      <c r="N159" s="79"/>
      <c r="O159" s="79"/>
      <c r="P159" s="79"/>
      <c r="Q159" s="79"/>
    </row>
    <row r="160" spans="1:17" ht="15">
      <c r="A160" s="79"/>
      <c r="B160" s="79"/>
      <c r="C160" s="79"/>
      <c r="D160" s="79"/>
      <c r="E160" s="79"/>
      <c r="F160" s="79"/>
      <c r="G160" s="79"/>
      <c r="H160" s="79"/>
      <c r="I160" s="81"/>
      <c r="J160" s="81"/>
      <c r="K160" s="79"/>
      <c r="L160" s="79"/>
      <c r="M160" s="79"/>
      <c r="N160" s="79"/>
      <c r="O160" s="79"/>
      <c r="P160" s="79"/>
      <c r="Q160" s="79"/>
    </row>
    <row r="161" spans="1:17" ht="15">
      <c r="A161" s="79"/>
      <c r="B161" s="79"/>
      <c r="C161" s="79"/>
      <c r="D161" s="79"/>
      <c r="E161" s="79"/>
      <c r="F161" s="79"/>
      <c r="G161" s="79"/>
      <c r="H161" s="79"/>
      <c r="I161" s="81"/>
      <c r="J161" s="81"/>
      <c r="K161" s="79"/>
      <c r="L161" s="79"/>
      <c r="M161" s="79"/>
      <c r="N161" s="79"/>
      <c r="O161" s="79"/>
      <c r="P161" s="79"/>
      <c r="Q161" s="79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6">
      <selection activeCell="A14" sqref="A1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421875" style="0" customWidth="1"/>
    <col min="4" max="4" width="13.57421875" style="0" customWidth="1"/>
    <col min="5" max="5" width="16.7109375" style="0" customWidth="1"/>
    <col min="7" max="22" width="0" style="0" hidden="1" customWidth="1"/>
  </cols>
  <sheetData>
    <row r="1" spans="1:5" ht="29.25" customHeight="1">
      <c r="A1" s="202"/>
      <c r="B1" s="202"/>
      <c r="C1" s="79"/>
      <c r="D1" s="241" t="s">
        <v>185</v>
      </c>
      <c r="E1" s="241"/>
    </row>
    <row r="2" spans="1:5" ht="15.75">
      <c r="A2" s="202"/>
      <c r="B2" s="202"/>
      <c r="C2" s="254" t="s">
        <v>1</v>
      </c>
      <c r="D2" s="254"/>
      <c r="E2" s="203"/>
    </row>
    <row r="3" spans="1:5" ht="45.75" customHeight="1">
      <c r="A3" s="202"/>
      <c r="B3" s="202"/>
      <c r="C3" s="255" t="s">
        <v>2</v>
      </c>
      <c r="D3" s="255"/>
      <c r="E3" s="255"/>
    </row>
    <row r="4" spans="1:5" ht="19.5" customHeight="1">
      <c r="A4" s="202"/>
      <c r="B4" s="202"/>
      <c r="C4" s="82"/>
      <c r="D4" s="83" t="s">
        <v>3</v>
      </c>
      <c r="E4" s="202"/>
    </row>
    <row r="5" spans="1:5" ht="21" customHeight="1">
      <c r="A5" s="202"/>
      <c r="B5" s="202"/>
      <c r="C5" s="85" t="s">
        <v>208</v>
      </c>
      <c r="D5" s="83"/>
      <c r="E5" s="202"/>
    </row>
    <row r="6" spans="1:5" ht="14.25" customHeight="1">
      <c r="A6" s="202"/>
      <c r="B6" s="202"/>
      <c r="C6" s="5" t="s">
        <v>4</v>
      </c>
      <c r="D6" s="87"/>
      <c r="E6" s="202"/>
    </row>
    <row r="7" spans="1:5" ht="16.5" customHeight="1">
      <c r="A7" s="202"/>
      <c r="B7" s="202"/>
      <c r="C7" s="6" t="s">
        <v>5</v>
      </c>
      <c r="D7" s="89"/>
      <c r="E7" s="202"/>
    </row>
    <row r="8" spans="1:5" ht="23.25" customHeight="1">
      <c r="A8" s="281" t="s">
        <v>127</v>
      </c>
      <c r="B8" s="281"/>
      <c r="C8" s="281"/>
      <c r="D8" s="281"/>
      <c r="E8" s="281"/>
    </row>
    <row r="9" spans="1:8" ht="32.25" customHeight="1">
      <c r="A9" s="245" t="s">
        <v>186</v>
      </c>
      <c r="B9" s="245"/>
      <c r="C9" s="245"/>
      <c r="D9" s="245"/>
      <c r="E9" s="245"/>
      <c r="G9" s="94">
        <v>292.8</v>
      </c>
      <c r="H9" s="95">
        <v>425.5</v>
      </c>
    </row>
    <row r="10" spans="1:5" ht="16.5">
      <c r="A10" s="204"/>
      <c r="B10" s="204"/>
      <c r="C10" s="204" t="s">
        <v>10</v>
      </c>
      <c r="D10" s="204"/>
      <c r="E10" s="204"/>
    </row>
    <row r="11" spans="1:5" ht="78.75" customHeight="1">
      <c r="A11" s="205"/>
      <c r="B11" s="246" t="s">
        <v>129</v>
      </c>
      <c r="C11" s="247"/>
      <c r="D11" s="206" t="s">
        <v>187</v>
      </c>
      <c r="E11" s="206" t="s">
        <v>188</v>
      </c>
    </row>
    <row r="12" spans="1:5" ht="15.75">
      <c r="A12" s="275" t="s">
        <v>189</v>
      </c>
      <c r="B12" s="276"/>
      <c r="C12" s="276"/>
      <c r="D12" s="276"/>
      <c r="E12" s="277"/>
    </row>
    <row r="13" spans="1:5" ht="33.75" customHeight="1">
      <c r="A13" s="120" t="s">
        <v>190</v>
      </c>
      <c r="B13" s="284">
        <v>1</v>
      </c>
      <c r="C13" s="208" t="s">
        <v>136</v>
      </c>
      <c r="D13" s="209">
        <v>2637.9269264164354</v>
      </c>
      <c r="E13" s="210">
        <f>D13/12/$H$9</f>
        <v>0.5166327705476763</v>
      </c>
    </row>
    <row r="14" spans="1:5" ht="47.25">
      <c r="A14" s="107" t="s">
        <v>191</v>
      </c>
      <c r="B14" s="211">
        <v>12</v>
      </c>
      <c r="C14" s="212" t="s">
        <v>150</v>
      </c>
      <c r="D14" s="213">
        <v>0</v>
      </c>
      <c r="E14" s="214">
        <f>D14/12/$H$9</f>
        <v>0</v>
      </c>
    </row>
    <row r="15" spans="1:5" ht="31.5">
      <c r="A15" s="107" t="s">
        <v>192</v>
      </c>
      <c r="B15" s="211">
        <v>2</v>
      </c>
      <c r="C15" s="212" t="s">
        <v>150</v>
      </c>
      <c r="D15" s="213">
        <v>0</v>
      </c>
      <c r="E15" s="214">
        <f>D15/12/$H$9</f>
        <v>0</v>
      </c>
    </row>
    <row r="16" spans="1:5" ht="31.5">
      <c r="A16" s="107" t="s">
        <v>193</v>
      </c>
      <c r="B16" s="211">
        <v>1</v>
      </c>
      <c r="C16" s="212" t="s">
        <v>150</v>
      </c>
      <c r="D16" s="215">
        <v>0</v>
      </c>
      <c r="E16" s="216">
        <f>D16/12/$H$9</f>
        <v>0</v>
      </c>
    </row>
    <row r="17" spans="1:5" ht="32.25" customHeight="1">
      <c r="A17" s="278" t="s">
        <v>138</v>
      </c>
      <c r="B17" s="279"/>
      <c r="C17" s="279"/>
      <c r="D17" s="279"/>
      <c r="E17" s="280"/>
    </row>
    <row r="18" spans="1:5" ht="15.75">
      <c r="A18" s="120" t="s">
        <v>194</v>
      </c>
      <c r="B18" s="207">
        <v>4</v>
      </c>
      <c r="C18" s="208" t="s">
        <v>150</v>
      </c>
      <c r="D18" s="217">
        <v>0</v>
      </c>
      <c r="E18" s="214">
        <f>D18/12/$H$9</f>
        <v>0</v>
      </c>
    </row>
    <row r="19" spans="1:5" ht="15.75">
      <c r="A19" s="107" t="s">
        <v>195</v>
      </c>
      <c r="B19" s="218"/>
      <c r="C19" s="212" t="s">
        <v>136</v>
      </c>
      <c r="D19" s="213">
        <v>0</v>
      </c>
      <c r="E19" s="214">
        <f>D19/12/$H$9</f>
        <v>0</v>
      </c>
    </row>
    <row r="20" spans="1:5" ht="31.5">
      <c r="A20" s="133" t="s">
        <v>196</v>
      </c>
      <c r="B20" s="219">
        <v>1</v>
      </c>
      <c r="C20" s="220" t="s">
        <v>197</v>
      </c>
      <c r="D20" s="221">
        <v>1539.2287844853172</v>
      </c>
      <c r="E20" s="214">
        <f>D20/12/$H$9</f>
        <v>0.30145491274683067</v>
      </c>
    </row>
    <row r="21" spans="1:5" ht="15.75">
      <c r="A21" s="263" t="s">
        <v>198</v>
      </c>
      <c r="B21" s="264"/>
      <c r="C21" s="264"/>
      <c r="D21" s="265"/>
      <c r="E21" s="266"/>
    </row>
    <row r="22" spans="1:5" ht="84" customHeight="1">
      <c r="A22" s="222" t="s">
        <v>199</v>
      </c>
      <c r="B22" s="267" t="s">
        <v>200</v>
      </c>
      <c r="C22" s="268"/>
      <c r="D22" s="223">
        <v>0</v>
      </c>
      <c r="E22" s="214">
        <f>D22/12/$H$9</f>
        <v>0</v>
      </c>
    </row>
    <row r="23" spans="1:13" ht="15.75">
      <c r="A23" s="224" t="s">
        <v>201</v>
      </c>
      <c r="B23" s="269" t="s">
        <v>197</v>
      </c>
      <c r="C23" s="270"/>
      <c r="D23" s="225">
        <v>2338.6003310739334</v>
      </c>
      <c r="E23" s="226">
        <f>D23/12/$H$9</f>
        <v>0.4580102489373156</v>
      </c>
      <c r="F23" s="227"/>
      <c r="G23" s="227"/>
      <c r="H23" s="227"/>
      <c r="I23" s="227"/>
      <c r="J23" s="227"/>
      <c r="K23" s="227"/>
      <c r="L23" s="227"/>
      <c r="M23" s="227"/>
    </row>
    <row r="24" spans="1:5" ht="15.75">
      <c r="A24" s="271" t="s">
        <v>202</v>
      </c>
      <c r="B24" s="272"/>
      <c r="C24" s="272"/>
      <c r="D24" s="273"/>
      <c r="E24" s="274"/>
    </row>
    <row r="25" spans="1:5" ht="15.75">
      <c r="A25" s="228" t="s">
        <v>203</v>
      </c>
      <c r="B25" s="256"/>
      <c r="C25" s="257"/>
      <c r="D25" s="213"/>
      <c r="E25" s="229">
        <f>D25/12/$H$9</f>
        <v>0</v>
      </c>
    </row>
    <row r="26" spans="1:5" ht="31.5">
      <c r="A26" s="230" t="s">
        <v>204</v>
      </c>
      <c r="B26" s="258"/>
      <c r="C26" s="259"/>
      <c r="D26" s="213"/>
      <c r="E26" s="229">
        <f>D26/12/$H$9</f>
        <v>0</v>
      </c>
    </row>
    <row r="27" spans="1:5" ht="14.25">
      <c r="A27" s="260" t="s">
        <v>205</v>
      </c>
      <c r="B27" s="261"/>
      <c r="C27" s="261"/>
      <c r="D27" s="261"/>
      <c r="E27" s="262"/>
    </row>
    <row r="28" spans="1:5" ht="15.75">
      <c r="A28" s="231" t="s">
        <v>206</v>
      </c>
      <c r="B28" s="232"/>
      <c r="C28" s="232"/>
      <c r="D28" s="233">
        <f>D13+D14+D15+D16+D18+D19+D20+D22+D23+D25+D26</f>
        <v>6515.756041975686</v>
      </c>
      <c r="E28" s="234">
        <f>E13+E14+E15+E16+E18+E19+E20+E22+E23+E25+E26</f>
        <v>1.2760979322318227</v>
      </c>
    </row>
    <row r="30" ht="12.75">
      <c r="D30" s="235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2012-07-27T05:10:34Z</cp:lastPrinted>
  <dcterms:created xsi:type="dcterms:W3CDTF">1996-10-08T23:32:33Z</dcterms:created>
  <dcterms:modified xsi:type="dcterms:W3CDTF">2012-07-27T05:10:39Z</dcterms:modified>
  <cp:category/>
  <cp:version/>
  <cp:contentType/>
  <cp:contentStatus/>
</cp:coreProperties>
</file>