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  <sheet name="Приложение 2 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<sst xmlns="http://schemas.openxmlformats.org/spreadsheetml/2006/main" count="439" uniqueCount="212">
  <si>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</si>
  <si>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</si>
  <si>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</si>
  <si>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</si>
  <si>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</si>
  <si>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</si>
  <si>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</si>
  <si>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</si>
  <si>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</si>
  <si>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</si>
  <si>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ул.Ивана Сивко, 15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</si>
  <si>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</si>
  <si>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</si>
  <si>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</si>
  <si>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</si>
  <si>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</si>
  <si>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</si>
  <si>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</si>
  <si>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</si>
  <si>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</si>
  <si>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</si>
  <si>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</si>
  <si>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</si>
  <si>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</si>
  <si>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</si>
  <si>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</si>
  <si>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</si>
  <si>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</si>
  <si>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</si>
  <si>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</si>
  <si>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</si>
  <si>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</si>
  <si>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</si>
  <si>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</si>
  <si>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</si>
  <si>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</si>
  <si>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</si>
  <si>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</si>
  <si>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</si>
  <si>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</si>
  <si>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</si>
  <si>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</si>
  <si>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</si>
  <si>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</si>
  <si>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</si>
  <si>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</si>
  <si>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</si>
  <si>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</si>
  <si>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</si>
  <si>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</si>
  <si>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</si>
  <si>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</si>
  <si>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</si>
  <si>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</si>
  <si>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</si>
  <si>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</si>
  <si>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27. Уборочная площадь крыши</t>
  </si>
  <si>
    <t>Мягкая кровля</t>
  </si>
  <si>
    <t>II. Техническое состояние многоквартирного дома, включая пристройки</t>
  </si>
  <si>
    <t>Асбоцементная кровля</t>
  </si>
  <si>
    <t>Черепичная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</si>
  <si>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</si>
  <si>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</si>
  <si>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</si>
  <si>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</si>
  <si>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шлако -заливной</t>
  </si>
  <si>
    <t>трещины</t>
  </si>
  <si>
    <t>2. Наружные и внутренние капитальные стены</t>
  </si>
  <si>
    <t>бревенчатые</t>
  </si>
  <si>
    <t>гниль, трещины</t>
  </si>
  <si>
    <t>3. Перегородки</t>
  </si>
  <si>
    <t>деревянные</t>
  </si>
  <si>
    <t>4. Перекрытия</t>
  </si>
  <si>
    <t>чердачные</t>
  </si>
  <si>
    <t>деревянные отепленные</t>
  </si>
  <si>
    <t>трещины в штукатурке</t>
  </si>
  <si>
    <t>междуэтажные</t>
  </si>
  <si>
    <t>подвальные</t>
  </si>
  <si>
    <t>чердачное</t>
  </si>
  <si>
    <t>(другое)</t>
  </si>
  <si>
    <t>5. Крыша</t>
  </si>
  <si>
    <t>шифер</t>
  </si>
  <si>
    <t>трещины, сколы</t>
  </si>
  <si>
    <t>6. Полы</t>
  </si>
  <si>
    <t>дощатые, окрашенные</t>
  </si>
  <si>
    <t xml:space="preserve"> щели, гниль</t>
  </si>
  <si>
    <t>7. Проемы</t>
  </si>
  <si>
    <t>окна</t>
  </si>
  <si>
    <t xml:space="preserve"> 2-е створные глухие</t>
  </si>
  <si>
    <t>наличие гнили в подоконниках</t>
  </si>
  <si>
    <t>двери</t>
  </si>
  <si>
    <t>простые  филенчатые</t>
  </si>
  <si>
    <t>8. Отделка</t>
  </si>
  <si>
    <t>внутренняя</t>
  </si>
  <si>
    <t xml:space="preserve"> штукатурка, побелка, окраска</t>
  </si>
  <si>
    <t xml:space="preserve">трещины, утрата окраски 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</si>
  <si>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</si>
  <si>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</si>
  <si>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</si>
  <si>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</si>
  <si>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</si>
  <si>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</si>
  <si>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 xml:space="preserve">ванны напольные 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</si>
  <si>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</si>
  <si>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</si>
  <si>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</si>
  <si>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</si>
  <si>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</si>
  <si>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</si>
  <si>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</si>
  <si>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</si>
  <si>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</si>
  <si>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</si>
  <si>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</si>
  <si>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</si>
  <si>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</si>
  <si>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</si>
  <si>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</si>
  <si>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Площ.</t>
  </si>
  <si>
    <t>выгребная яма</t>
  </si>
  <si>
    <t>отопление (от домовой котельной) печи</t>
  </si>
  <si>
    <t>калориферы</t>
  </si>
  <si>
    <t>АГВ</t>
  </si>
  <si>
    <t>11. Крыльца</t>
  </si>
  <si>
    <t>наличение гнили</t>
  </si>
  <si>
    <t>-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</si>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</sst>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 indent="1"/>
    </xf>
    <xf numFmtId="180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 horizontal="left" inden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/>
    </xf>
    <xf numFmtId="0" fontId="12" fillId="4" borderId="15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3" fillId="0" borderId="1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1" fillId="0" borderId="1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/>
    </xf>
    <xf numFmtId="0" fontId="18" fillId="5" borderId="3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6" borderId="14" xfId="0" applyFont="1" applyFill="1" applyBorder="1" applyAlignment="1">
      <alignment vertical="top"/>
    </xf>
    <xf numFmtId="0" fontId="16" fillId="6" borderId="2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0" fontId="16" fillId="6" borderId="6" xfId="0" applyFont="1" applyFill="1" applyBorder="1" applyAlignment="1">
      <alignment horizontal="center" vertical="top" wrapText="1"/>
    </xf>
    <xf numFmtId="181" fontId="16" fillId="6" borderId="3" xfId="0" applyNumberFormat="1" applyFont="1" applyFill="1" applyBorder="1" applyAlignment="1">
      <alignment horizontal="center" vertical="top" wrapText="1"/>
    </xf>
    <xf numFmtId="43" fontId="16" fillId="6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16" fillId="4" borderId="10" xfId="0" applyFont="1" applyFill="1" applyBorder="1" applyAlignment="1">
      <alignment vertical="top"/>
    </xf>
    <xf numFmtId="0" fontId="16" fillId="4" borderId="5" xfId="0" applyFont="1" applyFill="1" applyBorder="1" applyAlignment="1">
      <alignment vertical="top"/>
    </xf>
    <xf numFmtId="43" fontId="16" fillId="4" borderId="2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4" borderId="15" xfId="0" applyFont="1" applyFill="1" applyBorder="1" applyAlignment="1">
      <alignment vertical="top"/>
    </xf>
    <xf numFmtId="181" fontId="16" fillId="4" borderId="3" xfId="0" applyNumberFormat="1" applyFont="1" applyFill="1" applyBorder="1" applyAlignment="1">
      <alignment/>
    </xf>
    <xf numFmtId="43" fontId="16" fillId="4" borderId="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4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4" fillId="0" borderId="7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9" fillId="0" borderId="7" xfId="0" applyFont="1" applyFill="1" applyBorder="1" applyAlignment="1">
      <alignment horizontal="left" vertical="top" wrapText="1"/>
    </xf>
    <xf numFmtId="1" fontId="14" fillId="0" borderId="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6" fillId="7" borderId="12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/>
    </xf>
    <xf numFmtId="43" fontId="16" fillId="7" borderId="1" xfId="0" applyNumberFormat="1" applyFont="1" applyFill="1" applyBorder="1" applyAlignment="1">
      <alignment vertical="top"/>
    </xf>
    <xf numFmtId="0" fontId="16" fillId="7" borderId="2" xfId="0" applyFont="1" applyFill="1" applyBorder="1" applyAlignment="1">
      <alignment vertical="top"/>
    </xf>
    <xf numFmtId="0" fontId="16" fillId="7" borderId="15" xfId="0" applyFont="1" applyFill="1" applyBorder="1" applyAlignment="1">
      <alignment vertical="top"/>
    </xf>
    <xf numFmtId="181" fontId="16" fillId="7" borderId="3" xfId="0" applyNumberFormat="1" applyFont="1" applyFill="1" applyBorder="1" applyAlignment="1">
      <alignment/>
    </xf>
    <xf numFmtId="43" fontId="16" fillId="7" borderId="3" xfId="0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4" fillId="0" borderId="7" xfId="0" applyFont="1" applyFill="1" applyBorder="1" applyAlignment="1">
      <alignment horizontal="left" vertical="top" wrapText="1"/>
    </xf>
    <xf numFmtId="0" fontId="16" fillId="8" borderId="14" xfId="0" applyFont="1" applyFill="1" applyBorder="1" applyAlignment="1">
      <alignment vertical="top"/>
    </xf>
    <xf numFmtId="0" fontId="16" fillId="8" borderId="2" xfId="0" applyFont="1" applyFill="1" applyBorder="1" applyAlignment="1">
      <alignment horizontal="center" vertical="top"/>
    </xf>
    <xf numFmtId="43" fontId="16" fillId="8" borderId="2" xfId="0" applyNumberFormat="1" applyFont="1" applyFill="1" applyBorder="1" applyAlignment="1">
      <alignment horizontal="center" vertical="top"/>
    </xf>
    <xf numFmtId="0" fontId="16" fillId="8" borderId="15" xfId="0" applyFont="1" applyFill="1" applyBorder="1" applyAlignment="1">
      <alignment horizontal="center" vertical="top"/>
    </xf>
    <xf numFmtId="181" fontId="16" fillId="8" borderId="3" xfId="0" applyNumberFormat="1" applyFont="1" applyFill="1" applyBorder="1" applyAlignment="1">
      <alignment horizontal="center" vertical="top" wrapText="1"/>
    </xf>
    <xf numFmtId="43" fontId="16" fillId="8" borderId="3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4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4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6" fillId="9" borderId="14" xfId="0" applyFont="1" applyFill="1" applyBorder="1" applyAlignment="1">
      <alignment/>
    </xf>
    <xf numFmtId="0" fontId="16" fillId="9" borderId="2" xfId="0" applyFont="1" applyFill="1" applyBorder="1" applyAlignment="1">
      <alignment/>
    </xf>
    <xf numFmtId="43" fontId="16" fillId="9" borderId="2" xfId="0" applyNumberFormat="1" applyFont="1" applyFill="1" applyBorder="1" applyAlignment="1">
      <alignment/>
    </xf>
    <xf numFmtId="0" fontId="16" fillId="9" borderId="15" xfId="0" applyFont="1" applyFill="1" applyBorder="1" applyAlignment="1">
      <alignment/>
    </xf>
    <xf numFmtId="181" fontId="16" fillId="9" borderId="3" xfId="15" applyNumberFormat="1" applyFont="1" applyFill="1" applyBorder="1" applyAlignment="1">
      <alignment horizontal="center"/>
    </xf>
    <xf numFmtId="43" fontId="16" fillId="9" borderId="3" xfId="15" applyNumberFormat="1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3" fontId="5" fillId="0" borderId="2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181" fontId="16" fillId="0" borderId="3" xfId="0" applyNumberFormat="1" applyFont="1" applyFill="1" applyBorder="1" applyAlignment="1">
      <alignment horizontal="center" vertical="top" wrapText="1"/>
    </xf>
    <xf numFmtId="43" fontId="16" fillId="0" borderId="3" xfId="0" applyNumberFormat="1" applyFont="1" applyFill="1" applyBorder="1" applyAlignment="1">
      <alignment horizontal="center" vertical="top" wrapText="1"/>
    </xf>
    <xf numFmtId="43" fontId="16" fillId="9" borderId="3" xfId="15" applyNumberFormat="1" applyFont="1" applyFill="1" applyBorder="1" applyAlignment="1">
      <alignment horizontal="center"/>
    </xf>
    <xf numFmtId="43" fontId="5" fillId="9" borderId="3" xfId="15" applyNumberFormat="1" applyFont="1" applyFill="1" applyBorder="1" applyAlignment="1">
      <alignment/>
    </xf>
    <xf numFmtId="43" fontId="16" fillId="9" borderId="3" xfId="15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3" fontId="16" fillId="0" borderId="0" xfId="15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181" fontId="16" fillId="0" borderId="0" xfId="15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/>
    </xf>
    <xf numFmtId="0" fontId="18" fillId="10" borderId="3" xfId="0" applyFont="1" applyFill="1" applyBorder="1" applyAlignment="1">
      <alignment/>
    </xf>
    <xf numFmtId="180" fontId="18" fillId="10" borderId="3" xfId="0" applyNumberFormat="1" applyFont="1" applyFill="1" applyBorder="1" applyAlignment="1">
      <alignment horizontal="left"/>
    </xf>
    <xf numFmtId="43" fontId="5" fillId="7" borderId="9" xfId="15" applyNumberFormat="1" applyFont="1" applyFill="1" applyBorder="1" applyAlignment="1">
      <alignment/>
    </xf>
    <xf numFmtId="2" fontId="19" fillId="0" borderId="3" xfId="0" applyNumberFormat="1" applyFont="1" applyFill="1" applyBorder="1" applyAlignment="1">
      <alignment/>
    </xf>
    <xf numFmtId="0" fontId="14" fillId="7" borderId="9" xfId="0" applyFont="1" applyFill="1" applyBorder="1" applyAlignment="1">
      <alignment/>
    </xf>
    <xf numFmtId="9" fontId="18" fillId="7" borderId="9" xfId="17" applyFont="1" applyFill="1" applyBorder="1" applyAlignment="1">
      <alignment/>
    </xf>
    <xf numFmtId="181" fontId="20" fillId="4" borderId="3" xfId="15" applyNumberFormat="1" applyFont="1" applyFill="1" applyBorder="1" applyAlignment="1">
      <alignment/>
    </xf>
    <xf numFmtId="43" fontId="5" fillId="4" borderId="3" xfId="15" applyNumberFormat="1" applyFont="1" applyFill="1" applyBorder="1" applyAlignment="1">
      <alignment/>
    </xf>
    <xf numFmtId="2" fontId="19" fillId="4" borderId="3" xfId="0" applyNumberFormat="1" applyFont="1" applyFill="1" applyBorder="1" applyAlignment="1">
      <alignment/>
    </xf>
    <xf numFmtId="0" fontId="14" fillId="4" borderId="3" xfId="0" applyFont="1" applyFill="1" applyBorder="1" applyAlignment="1">
      <alignment/>
    </xf>
    <xf numFmtId="9" fontId="18" fillId="4" borderId="3" xfId="17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9" fontId="18" fillId="0" borderId="0" xfId="17" applyFont="1" applyFill="1" applyBorder="1" applyAlignment="1">
      <alignment/>
    </xf>
    <xf numFmtId="0" fontId="16" fillId="3" borderId="3" xfId="0" applyFont="1" applyFill="1" applyBorder="1" applyAlignment="1">
      <alignment/>
    </xf>
    <xf numFmtId="9" fontId="16" fillId="3" borderId="3" xfId="17" applyFont="1" applyFill="1" applyBorder="1" applyAlignment="1">
      <alignment/>
    </xf>
    <xf numFmtId="2" fontId="17" fillId="6" borderId="3" xfId="0" applyNumberFormat="1" applyFont="1" applyFill="1" applyBorder="1" applyAlignment="1">
      <alignment/>
    </xf>
    <xf numFmtId="0" fontId="17" fillId="6" borderId="3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1" fontId="10" fillId="0" borderId="9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5" fillId="7" borderId="12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6" fillId="9" borderId="14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23" fillId="0" borderId="3" xfId="0" applyNumberFormat="1" applyFont="1" applyFill="1" applyBorder="1" applyAlignment="1">
      <alignment/>
    </xf>
    <xf numFmtId="2" fontId="23" fillId="0" borderId="3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72;%20&#1057;&#1080;&#1074;&#1082;&#1086;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workbookViewId="0" topLeftCell="A91">
      <selection activeCell="B3" sqref="B3:C3"/>
    </sheetView>
  </sheetViews>
  <sheetFormatPr defaultColWidth="9.140625" defaultRowHeight="12.75"/>
  <cols>
    <col min="1" max="1" width="44.7109375" style="1" customWidth="1"/>
    <col min="2" max="2" width="21.00390625" style="6" customWidth="1"/>
    <col min="3" max="3" width="17.57421875" style="6" customWidth="1"/>
    <col min="4" max="4" width="3.00390625" style="3" customWidth="1"/>
    <col min="5" max="5" width="12.8515625" style="4" hidden="1" customWidth="1"/>
    <col min="6" max="6" width="12.28125" style="5" hidden="1" customWidth="1"/>
    <col min="7" max="7" width="25.7109375" style="6" hidden="1" customWidth="1"/>
    <col min="8" max="8" width="8.421875" style="6" hidden="1" customWidth="1"/>
    <col min="9" max="12" width="0" style="6" hidden="1" customWidth="1"/>
    <col min="13" max="16384" width="9.140625" style="6" customWidth="1"/>
  </cols>
  <sheetData>
    <row r="1" spans="2:3" ht="15.75">
      <c r="B1" s="2" t="s">
        <v>0</v>
      </c>
      <c r="C1" s="2"/>
    </row>
    <row r="2" spans="2:53" ht="10.5" customHeight="1">
      <c r="B2" s="7" t="s">
        <v>1</v>
      </c>
      <c r="C2" s="7"/>
      <c r="D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9" t="s">
        <v>2</v>
      </c>
      <c r="C3" s="9"/>
      <c r="D3" s="10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4" ht="19.5" customHeight="1">
      <c r="A4" s="6"/>
      <c r="B4" s="14"/>
      <c r="C4" s="6" t="s">
        <v>3</v>
      </c>
      <c r="D4" s="15"/>
    </row>
    <row r="5" spans="1:53" ht="27.75" customHeight="1">
      <c r="A5" s="6"/>
      <c r="B5" s="16" t="s">
        <v>4</v>
      </c>
      <c r="D5" s="17"/>
      <c r="E5" s="18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5.75">
      <c r="A6" s="6"/>
      <c r="B6" s="21" t="s">
        <v>5</v>
      </c>
      <c r="C6" s="20"/>
      <c r="D6" s="17"/>
      <c r="E6" s="18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6" ht="15.75">
      <c r="A7" s="7" t="s">
        <v>6</v>
      </c>
      <c r="B7" s="7"/>
      <c r="C7" s="7"/>
      <c r="D7" s="22"/>
      <c r="E7" s="23"/>
      <c r="F7" s="24"/>
    </row>
    <row r="8" spans="1:4" ht="32.25" customHeight="1">
      <c r="A8" s="25" t="s">
        <v>7</v>
      </c>
      <c r="B8" s="25"/>
      <c r="C8" s="25"/>
      <c r="D8" s="15"/>
    </row>
    <row r="9" spans="1:4" ht="18.75" customHeight="1">
      <c r="A9" s="7" t="s">
        <v>8</v>
      </c>
      <c r="B9" s="7"/>
      <c r="C9" s="7"/>
      <c r="D9" s="15"/>
    </row>
    <row r="10" spans="1:8" ht="19.5" customHeight="1">
      <c r="A10" s="13" t="s">
        <v>9</v>
      </c>
      <c r="B10" s="26" t="s">
        <v>10</v>
      </c>
      <c r="C10" s="13"/>
      <c r="D10" s="15"/>
      <c r="E10" s="13" t="s">
        <v>9</v>
      </c>
      <c r="F10" s="26" t="s">
        <v>10</v>
      </c>
      <c r="G10" s="13"/>
      <c r="H10" s="3"/>
    </row>
    <row r="11" spans="1:8" ht="28.5" customHeight="1">
      <c r="A11" s="27" t="s">
        <v>11</v>
      </c>
      <c r="B11" s="28"/>
      <c r="C11" s="28"/>
      <c r="E11" s="27" t="s">
        <v>11</v>
      </c>
      <c r="F11" s="28"/>
      <c r="G11" s="28"/>
      <c r="H11" s="3"/>
    </row>
    <row r="12" spans="1:8" ht="19.5" customHeight="1">
      <c r="A12" s="1" t="s">
        <v>12</v>
      </c>
      <c r="B12" s="28" t="s">
        <v>13</v>
      </c>
      <c r="C12" s="13"/>
      <c r="E12" s="6"/>
      <c r="F12" s="13"/>
      <c r="G12" s="13"/>
      <c r="H12" s="3"/>
    </row>
    <row r="13" spans="1:8" ht="15.75" customHeight="1">
      <c r="A13" s="13" t="s">
        <v>14</v>
      </c>
      <c r="B13" s="26" t="s">
        <v>15</v>
      </c>
      <c r="E13" s="1" t="s">
        <v>12</v>
      </c>
      <c r="F13" s="28"/>
      <c r="G13" s="13"/>
      <c r="H13" s="3"/>
    </row>
    <row r="14" spans="1:8" ht="15.75" customHeight="1">
      <c r="A14" s="29" t="s">
        <v>16</v>
      </c>
      <c r="B14" s="29"/>
      <c r="C14" s="30">
        <v>0.43</v>
      </c>
      <c r="E14" s="13" t="s">
        <v>14</v>
      </c>
      <c r="F14" s="26" t="s">
        <v>15</v>
      </c>
      <c r="H14" s="3"/>
    </row>
    <row r="15" spans="1:8" ht="15.75" customHeight="1">
      <c r="A15" s="13" t="s">
        <v>17</v>
      </c>
      <c r="B15" s="30"/>
      <c r="C15" s="31"/>
      <c r="E15" s="29" t="s">
        <v>16</v>
      </c>
      <c r="F15" s="29"/>
      <c r="G15" s="30">
        <v>0.43</v>
      </c>
      <c r="H15" s="3"/>
    </row>
    <row r="16" spans="1:8" ht="15.75" customHeight="1">
      <c r="A16" s="13" t="s">
        <v>18</v>
      </c>
      <c r="B16" s="26" t="s">
        <v>19</v>
      </c>
      <c r="C16" s="13"/>
      <c r="E16" s="13" t="s">
        <v>17</v>
      </c>
      <c r="F16" s="30"/>
      <c r="H16" s="3"/>
    </row>
    <row r="17" spans="1:8" ht="15.75" customHeight="1">
      <c r="A17" s="27" t="s">
        <v>20</v>
      </c>
      <c r="B17" s="26" t="s">
        <v>21</v>
      </c>
      <c r="E17" s="13" t="s">
        <v>18</v>
      </c>
      <c r="F17" s="6"/>
      <c r="G17" s="13"/>
      <c r="H17" s="3"/>
    </row>
    <row r="18" spans="1:8" ht="15.75" customHeight="1">
      <c r="A18" s="13" t="s">
        <v>22</v>
      </c>
      <c r="B18" s="32">
        <v>2</v>
      </c>
      <c r="E18" s="27" t="s">
        <v>20</v>
      </c>
      <c r="F18" s="26" t="s">
        <v>21</v>
      </c>
      <c r="H18" s="3"/>
    </row>
    <row r="19" spans="1:8" ht="21" customHeight="1">
      <c r="A19" s="13" t="s">
        <v>23</v>
      </c>
      <c r="B19" s="26" t="s">
        <v>21</v>
      </c>
      <c r="E19" s="13" t="s">
        <v>22</v>
      </c>
      <c r="F19" s="32">
        <v>2</v>
      </c>
      <c r="H19" s="3"/>
    </row>
    <row r="20" spans="1:8" ht="21" customHeight="1">
      <c r="A20" s="13" t="s">
        <v>24</v>
      </c>
      <c r="B20" s="26" t="s">
        <v>21</v>
      </c>
      <c r="E20" s="13" t="s">
        <v>23</v>
      </c>
      <c r="F20" s="26" t="s">
        <v>21</v>
      </c>
      <c r="H20" s="3"/>
    </row>
    <row r="21" spans="1:8" ht="21" customHeight="1">
      <c r="A21" s="13" t="s">
        <v>25</v>
      </c>
      <c r="B21" s="26" t="s">
        <v>21</v>
      </c>
      <c r="E21" s="13" t="s">
        <v>24</v>
      </c>
      <c r="F21" s="26" t="s">
        <v>21</v>
      </c>
      <c r="H21" s="3"/>
    </row>
    <row r="22" spans="1:8" ht="21" customHeight="1">
      <c r="A22" s="13" t="s">
        <v>26</v>
      </c>
      <c r="B22" s="26" t="s">
        <v>21</v>
      </c>
      <c r="E22" s="13" t="s">
        <v>25</v>
      </c>
      <c r="F22" s="26" t="s">
        <v>21</v>
      </c>
      <c r="H22" s="3"/>
    </row>
    <row r="23" spans="1:8" ht="21" customHeight="1">
      <c r="A23" s="13" t="s">
        <v>27</v>
      </c>
      <c r="B23" s="26">
        <v>8</v>
      </c>
      <c r="E23" s="13" t="s">
        <v>26</v>
      </c>
      <c r="F23" s="26" t="s">
        <v>21</v>
      </c>
      <c r="H23" s="3"/>
    </row>
    <row r="24" spans="1:8" ht="33" customHeight="1">
      <c r="A24" s="9" t="s">
        <v>28</v>
      </c>
      <c r="B24" s="9"/>
      <c r="C24" s="33" t="s">
        <v>21</v>
      </c>
      <c r="E24" s="13" t="s">
        <v>27</v>
      </c>
      <c r="F24" s="26">
        <v>8</v>
      </c>
      <c r="H24" s="3"/>
    </row>
    <row r="25" spans="1:8" ht="49.5" customHeight="1">
      <c r="A25" s="9" t="s">
        <v>29</v>
      </c>
      <c r="B25" s="9"/>
      <c r="C25" s="34" t="s">
        <v>21</v>
      </c>
      <c r="E25" s="9" t="s">
        <v>28</v>
      </c>
      <c r="F25" s="9"/>
      <c r="G25" s="33" t="s">
        <v>21</v>
      </c>
      <c r="H25" s="3"/>
    </row>
    <row r="26" spans="1:8" ht="31.5" customHeight="1">
      <c r="A26" s="9" t="s">
        <v>30</v>
      </c>
      <c r="B26" s="9"/>
      <c r="C26" s="33" t="s">
        <v>21</v>
      </c>
      <c r="E26" s="9" t="s">
        <v>29</v>
      </c>
      <c r="F26" s="9"/>
      <c r="G26" s="34" t="s">
        <v>21</v>
      </c>
      <c r="H26" s="3"/>
    </row>
    <row r="27" spans="1:8" ht="20.25" customHeight="1">
      <c r="A27" s="13" t="s">
        <v>31</v>
      </c>
      <c r="B27" s="28">
        <v>2324</v>
      </c>
      <c r="C27" s="35" t="s">
        <v>32</v>
      </c>
      <c r="E27" s="9" t="s">
        <v>30</v>
      </c>
      <c r="F27" s="9"/>
      <c r="G27" s="33" t="s">
        <v>21</v>
      </c>
      <c r="H27" s="3"/>
    </row>
    <row r="28" spans="1:8" ht="21" customHeight="1">
      <c r="A28" s="13" t="s">
        <v>33</v>
      </c>
      <c r="B28" s="13"/>
      <c r="C28" s="13"/>
      <c r="D28" s="6"/>
      <c r="E28" s="13" t="s">
        <v>31</v>
      </c>
      <c r="F28" s="28">
        <v>2324</v>
      </c>
      <c r="G28" s="35" t="s">
        <v>32</v>
      </c>
      <c r="H28" s="36">
        <v>2324</v>
      </c>
    </row>
    <row r="29" spans="1:8" ht="21" customHeight="1">
      <c r="A29" s="37" t="s">
        <v>34</v>
      </c>
      <c r="B29" s="13"/>
      <c r="C29" s="13"/>
      <c r="E29" s="13" t="s">
        <v>33</v>
      </c>
      <c r="F29" s="13"/>
      <c r="G29" s="13"/>
      <c r="H29" s="3"/>
    </row>
    <row r="30" spans="1:8" ht="21" customHeight="1">
      <c r="A30" s="37" t="s">
        <v>35</v>
      </c>
      <c r="B30" s="38">
        <v>599.2</v>
      </c>
      <c r="C30" s="28" t="s">
        <v>36</v>
      </c>
      <c r="E30" s="37" t="s">
        <v>34</v>
      </c>
      <c r="F30" s="13"/>
      <c r="G30" s="13"/>
      <c r="H30" s="3"/>
    </row>
    <row r="31" spans="1:8" ht="18" customHeight="1">
      <c r="A31" s="37" t="s">
        <v>37</v>
      </c>
      <c r="B31" s="35">
        <v>522.1</v>
      </c>
      <c r="C31" s="35" t="s">
        <v>36</v>
      </c>
      <c r="E31" s="37" t="s">
        <v>35</v>
      </c>
      <c r="F31" s="38">
        <v>599.2</v>
      </c>
      <c r="G31" s="28" t="s">
        <v>36</v>
      </c>
      <c r="H31" s="3"/>
    </row>
    <row r="32" spans="1:8" ht="18" customHeight="1">
      <c r="A32" s="39" t="s">
        <v>38</v>
      </c>
      <c r="B32" s="35">
        <v>352.5</v>
      </c>
      <c r="C32" s="35" t="s">
        <v>36</v>
      </c>
      <c r="E32" s="37" t="s">
        <v>37</v>
      </c>
      <c r="F32" s="35">
        <v>522.1</v>
      </c>
      <c r="G32" s="35" t="s">
        <v>36</v>
      </c>
      <c r="H32" s="3"/>
    </row>
    <row r="33" spans="1:8" ht="18" customHeight="1">
      <c r="A33" s="40" t="s">
        <v>39</v>
      </c>
      <c r="B33" s="41">
        <v>0</v>
      </c>
      <c r="C33" s="35" t="s">
        <v>36</v>
      </c>
      <c r="E33" s="39" t="s">
        <v>38</v>
      </c>
      <c r="F33" s="35">
        <v>352.5</v>
      </c>
      <c r="G33" s="35" t="s">
        <v>36</v>
      </c>
      <c r="H33" s="3"/>
    </row>
    <row r="34" spans="1:8" ht="48" customHeight="1">
      <c r="A34" s="40" t="s">
        <v>40</v>
      </c>
      <c r="B34" s="41">
        <v>0</v>
      </c>
      <c r="C34" s="35" t="s">
        <v>36</v>
      </c>
      <c r="E34" s="40" t="s">
        <v>39</v>
      </c>
      <c r="F34" s="41">
        <v>0</v>
      </c>
      <c r="G34" s="35" t="s">
        <v>36</v>
      </c>
      <c r="H34" s="3"/>
    </row>
    <row r="35" spans="1:8" ht="18" customHeight="1">
      <c r="A35" s="13" t="s">
        <v>41</v>
      </c>
      <c r="B35" s="35">
        <v>1</v>
      </c>
      <c r="C35" s="35" t="s">
        <v>42</v>
      </c>
      <c r="E35" s="40" t="s">
        <v>40</v>
      </c>
      <c r="F35" s="41">
        <v>0</v>
      </c>
      <c r="G35" s="35" t="s">
        <v>36</v>
      </c>
      <c r="H35" s="3"/>
    </row>
    <row r="36" spans="1:8" ht="33" customHeight="1">
      <c r="A36" s="27" t="s">
        <v>43</v>
      </c>
      <c r="B36" s="35">
        <v>77.1</v>
      </c>
      <c r="C36" s="35" t="s">
        <v>36</v>
      </c>
      <c r="E36" s="13" t="s">
        <v>41</v>
      </c>
      <c r="F36" s="35">
        <v>1</v>
      </c>
      <c r="G36" s="35" t="s">
        <v>42</v>
      </c>
      <c r="H36" s="3"/>
    </row>
    <row r="37" spans="1:8" ht="20.25" customHeight="1">
      <c r="A37" s="13" t="s">
        <v>44</v>
      </c>
      <c r="B37" s="41">
        <v>0</v>
      </c>
      <c r="C37" s="35" t="s">
        <v>36</v>
      </c>
      <c r="E37" s="27" t="s">
        <v>43</v>
      </c>
      <c r="F37" s="35">
        <v>77.1</v>
      </c>
      <c r="G37" s="35" t="s">
        <v>36</v>
      </c>
      <c r="H37" s="3"/>
    </row>
    <row r="38" spans="1:8" ht="15" customHeight="1">
      <c r="A38" s="42" t="s">
        <v>45</v>
      </c>
      <c r="B38" s="43">
        <v>0</v>
      </c>
      <c r="C38" s="13" t="s">
        <v>36</v>
      </c>
      <c r="D38" s="44"/>
      <c r="E38" s="13" t="s">
        <v>44</v>
      </c>
      <c r="F38" s="41">
        <v>0</v>
      </c>
      <c r="G38" s="35" t="s">
        <v>36</v>
      </c>
      <c r="H38" s="44"/>
    </row>
    <row r="39" spans="1:8" ht="48" customHeight="1">
      <c r="A39" s="45" t="s">
        <v>46</v>
      </c>
      <c r="B39" s="46">
        <v>905</v>
      </c>
      <c r="C39" s="47"/>
      <c r="D39" s="44"/>
      <c r="E39" s="42" t="s">
        <v>45</v>
      </c>
      <c r="F39" s="43">
        <v>0</v>
      </c>
      <c r="G39" s="13" t="s">
        <v>36</v>
      </c>
      <c r="H39" s="44"/>
    </row>
    <row r="40" spans="1:8" ht="21" customHeight="1">
      <c r="A40" s="48" t="s">
        <v>47</v>
      </c>
      <c r="B40" s="43">
        <v>0</v>
      </c>
      <c r="C40" s="49" t="s">
        <v>36</v>
      </c>
      <c r="D40" s="44"/>
      <c r="E40" s="45" t="s">
        <v>46</v>
      </c>
      <c r="F40" s="46">
        <v>905</v>
      </c>
      <c r="G40" s="47"/>
      <c r="H40" s="44"/>
    </row>
    <row r="41" spans="1:8" ht="15" customHeight="1">
      <c r="A41" s="50" t="s">
        <v>48</v>
      </c>
      <c r="B41" s="43"/>
      <c r="C41" s="49" t="s">
        <v>36</v>
      </c>
      <c r="D41" s="51"/>
      <c r="E41" s="48" t="s">
        <v>47</v>
      </c>
      <c r="F41" s="43">
        <v>0</v>
      </c>
      <c r="G41" s="49" t="s">
        <v>36</v>
      </c>
      <c r="H41" s="51"/>
    </row>
    <row r="42" spans="1:8" ht="15" customHeight="1">
      <c r="A42" s="48" t="s">
        <v>49</v>
      </c>
      <c r="B42" s="43">
        <v>318</v>
      </c>
      <c r="C42" s="49" t="s">
        <v>36</v>
      </c>
      <c r="D42" s="51"/>
      <c r="E42" s="50" t="s">
        <v>48</v>
      </c>
      <c r="F42" s="43"/>
      <c r="G42" s="49" t="s">
        <v>36</v>
      </c>
      <c r="H42" s="51"/>
    </row>
    <row r="43" spans="1:8" ht="15.75" customHeight="1">
      <c r="A43" s="37" t="s">
        <v>50</v>
      </c>
      <c r="B43" s="38">
        <v>587</v>
      </c>
      <c r="C43" s="52" t="s">
        <v>36</v>
      </c>
      <c r="D43" s="51"/>
      <c r="E43" s="48" t="s">
        <v>49</v>
      </c>
      <c r="F43" s="43">
        <v>318</v>
      </c>
      <c r="G43" s="49" t="s">
        <v>36</v>
      </c>
      <c r="H43" s="51"/>
    </row>
    <row r="44" spans="1:8" ht="15.75" customHeight="1">
      <c r="A44" s="1" t="s">
        <v>51</v>
      </c>
      <c r="B44" s="53"/>
      <c r="C44" s="53"/>
      <c r="D44" s="51"/>
      <c r="E44" s="37" t="s">
        <v>50</v>
      </c>
      <c r="F44" s="38">
        <v>587</v>
      </c>
      <c r="G44" s="52" t="s">
        <v>36</v>
      </c>
      <c r="H44" s="51"/>
    </row>
    <row r="45" spans="1:8" ht="15" customHeight="1">
      <c r="A45" s="1" t="s">
        <v>52</v>
      </c>
      <c r="B45" s="54">
        <v>40</v>
      </c>
      <c r="C45" s="53" t="s">
        <v>53</v>
      </c>
      <c r="D45" s="44"/>
      <c r="E45" s="1" t="s">
        <v>51</v>
      </c>
      <c r="F45" s="53"/>
      <c r="G45" s="53"/>
      <c r="H45" s="44"/>
    </row>
    <row r="46" spans="1:8" ht="15" customHeight="1">
      <c r="A46" s="1" t="s">
        <v>54</v>
      </c>
      <c r="B46" s="54">
        <v>437.5</v>
      </c>
      <c r="C46" s="28" t="s">
        <v>36</v>
      </c>
      <c r="D46" s="44"/>
      <c r="E46" s="1" t="s">
        <v>52</v>
      </c>
      <c r="F46" s="54">
        <v>44</v>
      </c>
      <c r="G46" s="53" t="s">
        <v>53</v>
      </c>
      <c r="H46" s="44"/>
    </row>
    <row r="47" spans="1:8" ht="18" customHeight="1">
      <c r="A47" s="55" t="s">
        <v>55</v>
      </c>
      <c r="B47" s="56"/>
      <c r="C47" s="13"/>
      <c r="E47" s="1" t="s">
        <v>56</v>
      </c>
      <c r="F47" s="54">
        <v>437.5</v>
      </c>
      <c r="G47" s="52" t="s">
        <v>36</v>
      </c>
      <c r="H47" s="44"/>
    </row>
    <row r="48" spans="1:8" ht="15" customHeight="1">
      <c r="A48" s="57" t="s">
        <v>57</v>
      </c>
      <c r="B48" s="58"/>
      <c r="C48" s="13"/>
      <c r="D48" s="44"/>
      <c r="E48" s="7" t="s">
        <v>58</v>
      </c>
      <c r="F48" s="7"/>
      <c r="G48" s="7"/>
      <c r="H48" s="44"/>
    </row>
    <row r="49" spans="1:8" ht="15" customHeight="1">
      <c r="A49" s="57" t="s">
        <v>59</v>
      </c>
      <c r="B49" s="59">
        <v>437.5</v>
      </c>
      <c r="C49" s="13"/>
      <c r="D49" s="44"/>
      <c r="E49" s="1"/>
      <c r="F49" s="6"/>
      <c r="H49" s="3"/>
    </row>
    <row r="50" spans="1:8" ht="15" customHeight="1">
      <c r="A50" s="57" t="s">
        <v>60</v>
      </c>
      <c r="B50" s="58"/>
      <c r="C50" s="13"/>
      <c r="D50" s="44"/>
      <c r="E50" s="60" t="s">
        <v>61</v>
      </c>
      <c r="F50" s="60" t="s">
        <v>62</v>
      </c>
      <c r="G50" s="60" t="s">
        <v>63</v>
      </c>
      <c r="H50" s="3"/>
    </row>
    <row r="51" spans="1:8" ht="15" customHeight="1">
      <c r="A51" s="7" t="s">
        <v>58</v>
      </c>
      <c r="B51" s="7"/>
      <c r="C51" s="7"/>
      <c r="D51" s="44"/>
      <c r="E51" s="61" t="s">
        <v>64</v>
      </c>
      <c r="F51" s="62" t="s">
        <v>65</v>
      </c>
      <c r="G51" s="63" t="s">
        <v>66</v>
      </c>
      <c r="H51" s="3"/>
    </row>
    <row r="52" spans="4:8" ht="16.5" customHeight="1">
      <c r="D52" s="44"/>
      <c r="E52" s="61" t="s">
        <v>67</v>
      </c>
      <c r="F52" s="62" t="s">
        <v>68</v>
      </c>
      <c r="G52" s="63" t="s">
        <v>69</v>
      </c>
      <c r="H52" s="3"/>
    </row>
    <row r="53" spans="1:8" ht="108" customHeight="1">
      <c r="A53" s="60" t="s">
        <v>61</v>
      </c>
      <c r="B53" s="60" t="s">
        <v>62</v>
      </c>
      <c r="C53" s="60" t="s">
        <v>63</v>
      </c>
      <c r="E53" s="64" t="s">
        <v>70</v>
      </c>
      <c r="F53" s="65" t="s">
        <v>71</v>
      </c>
      <c r="G53" s="63"/>
      <c r="H53" s="3"/>
    </row>
    <row r="54" spans="1:8" ht="50.25" customHeight="1">
      <c r="A54" s="61" t="s">
        <v>64</v>
      </c>
      <c r="B54" s="62" t="s">
        <v>65</v>
      </c>
      <c r="C54" s="63" t="s">
        <v>66</v>
      </c>
      <c r="E54" s="66" t="s">
        <v>72</v>
      </c>
      <c r="F54" s="67"/>
      <c r="G54" s="68"/>
      <c r="H54" s="3"/>
    </row>
    <row r="55" spans="1:8" ht="27.75" customHeight="1">
      <c r="A55" s="61" t="s">
        <v>67</v>
      </c>
      <c r="B55" s="62" t="s">
        <v>68</v>
      </c>
      <c r="C55" s="63" t="s">
        <v>69</v>
      </c>
      <c r="E55" s="69" t="s">
        <v>73</v>
      </c>
      <c r="F55" s="70" t="s">
        <v>74</v>
      </c>
      <c r="G55" s="71" t="s">
        <v>75</v>
      </c>
      <c r="H55" s="3"/>
    </row>
    <row r="56" spans="1:8" ht="15" customHeight="1">
      <c r="A56" s="64" t="s">
        <v>70</v>
      </c>
      <c r="B56" s="65" t="s">
        <v>71</v>
      </c>
      <c r="C56" s="63"/>
      <c r="E56" s="69" t="s">
        <v>76</v>
      </c>
      <c r="F56" s="72"/>
      <c r="G56" s="73"/>
      <c r="H56" s="3"/>
    </row>
    <row r="57" spans="1:8" ht="15" customHeight="1">
      <c r="A57" s="66" t="s">
        <v>72</v>
      </c>
      <c r="B57" s="67"/>
      <c r="C57" s="68"/>
      <c r="E57" s="69" t="s">
        <v>77</v>
      </c>
      <c r="F57" s="72"/>
      <c r="G57" s="73"/>
      <c r="H57" s="3"/>
    </row>
    <row r="58" spans="1:8" ht="15" customHeight="1">
      <c r="A58" s="69" t="s">
        <v>78</v>
      </c>
      <c r="B58" s="70" t="s">
        <v>74</v>
      </c>
      <c r="C58" s="71" t="s">
        <v>75</v>
      </c>
      <c r="E58" s="74" t="s">
        <v>79</v>
      </c>
      <c r="F58" s="75"/>
      <c r="G58" s="76"/>
      <c r="H58" s="3"/>
    </row>
    <row r="59" spans="1:8" ht="15" customHeight="1">
      <c r="A59" s="69" t="s">
        <v>76</v>
      </c>
      <c r="B59" s="72"/>
      <c r="C59" s="73"/>
      <c r="E59" s="77" t="s">
        <v>80</v>
      </c>
      <c r="F59" s="78" t="s">
        <v>81</v>
      </c>
      <c r="G59" s="79" t="s">
        <v>82</v>
      </c>
      <c r="H59" s="3"/>
    </row>
    <row r="60" spans="1:8" ht="15" customHeight="1">
      <c r="A60" s="69" t="s">
        <v>77</v>
      </c>
      <c r="B60" s="72"/>
      <c r="C60" s="73"/>
      <c r="E60" s="80" t="s">
        <v>83</v>
      </c>
      <c r="F60" s="62" t="s">
        <v>84</v>
      </c>
      <c r="G60" s="81" t="s">
        <v>85</v>
      </c>
      <c r="H60" s="3"/>
    </row>
    <row r="61" spans="1:8" ht="15" customHeight="1">
      <c r="A61" s="74" t="s">
        <v>79</v>
      </c>
      <c r="B61" s="75"/>
      <c r="C61" s="76"/>
      <c r="E61" s="66" t="s">
        <v>86</v>
      </c>
      <c r="F61" s="82"/>
      <c r="G61" s="83"/>
      <c r="H61" s="3"/>
    </row>
    <row r="62" spans="1:8" ht="15" customHeight="1">
      <c r="A62" s="77" t="s">
        <v>80</v>
      </c>
      <c r="B62" s="78" t="s">
        <v>81</v>
      </c>
      <c r="C62" s="79" t="s">
        <v>82</v>
      </c>
      <c r="E62" s="84" t="s">
        <v>87</v>
      </c>
      <c r="F62" s="85" t="s">
        <v>88</v>
      </c>
      <c r="G62" s="86" t="s">
        <v>89</v>
      </c>
      <c r="H62" s="3"/>
    </row>
    <row r="63" spans="1:8" ht="31.5" customHeight="1">
      <c r="A63" s="80" t="s">
        <v>83</v>
      </c>
      <c r="B63" s="62" t="s">
        <v>84</v>
      </c>
      <c r="C63" s="81" t="s">
        <v>85</v>
      </c>
      <c r="E63" s="87" t="s">
        <v>90</v>
      </c>
      <c r="F63" s="88" t="s">
        <v>91</v>
      </c>
      <c r="G63" s="89" t="s">
        <v>66</v>
      </c>
      <c r="H63" s="3"/>
    </row>
    <row r="64" spans="1:8" ht="30" customHeight="1">
      <c r="A64" s="66" t="s">
        <v>86</v>
      </c>
      <c r="B64" s="82"/>
      <c r="C64" s="83"/>
      <c r="E64" s="90" t="s">
        <v>79</v>
      </c>
      <c r="F64" s="91"/>
      <c r="G64" s="92"/>
      <c r="H64" s="3"/>
    </row>
    <row r="65" spans="1:8" ht="26.25" customHeight="1">
      <c r="A65" s="84" t="s">
        <v>87</v>
      </c>
      <c r="B65" s="85" t="s">
        <v>88</v>
      </c>
      <c r="C65" s="86" t="s">
        <v>89</v>
      </c>
      <c r="E65" s="66" t="s">
        <v>92</v>
      </c>
      <c r="F65" s="82"/>
      <c r="G65" s="83"/>
      <c r="H65" s="3"/>
    </row>
    <row r="66" spans="1:8" ht="30.75" customHeight="1">
      <c r="A66" s="87" t="s">
        <v>90</v>
      </c>
      <c r="B66" s="88" t="s">
        <v>91</v>
      </c>
      <c r="C66" s="89" t="s">
        <v>66</v>
      </c>
      <c r="E66" s="87" t="s">
        <v>93</v>
      </c>
      <c r="F66" s="93" t="s">
        <v>94</v>
      </c>
      <c r="G66" s="94" t="s">
        <v>95</v>
      </c>
      <c r="H66" s="3"/>
    </row>
    <row r="67" spans="1:8" ht="15" customHeight="1">
      <c r="A67" s="90" t="s">
        <v>79</v>
      </c>
      <c r="B67" s="91"/>
      <c r="C67" s="92"/>
      <c r="E67" s="84" t="s">
        <v>96</v>
      </c>
      <c r="F67" s="93"/>
      <c r="G67" s="94"/>
      <c r="H67" s="3"/>
    </row>
    <row r="68" spans="1:8" ht="15" customHeight="1">
      <c r="A68" s="66" t="s">
        <v>92</v>
      </c>
      <c r="B68" s="82"/>
      <c r="C68" s="83"/>
      <c r="E68" s="87" t="s">
        <v>79</v>
      </c>
      <c r="F68" s="88"/>
      <c r="G68" s="92"/>
      <c r="H68" s="3"/>
    </row>
    <row r="69" spans="1:8" ht="31.5" customHeight="1">
      <c r="A69" s="87" t="s">
        <v>93</v>
      </c>
      <c r="B69" s="93" t="s">
        <v>94</v>
      </c>
      <c r="C69" s="94" t="s">
        <v>95</v>
      </c>
      <c r="E69" s="66" t="s">
        <v>97</v>
      </c>
      <c r="F69" s="82"/>
      <c r="G69" s="83"/>
      <c r="H69" s="3"/>
    </row>
    <row r="70" spans="1:8" ht="20.25" customHeight="1">
      <c r="A70" s="84" t="s">
        <v>96</v>
      </c>
      <c r="B70" s="93"/>
      <c r="C70" s="94"/>
      <c r="E70" s="87" t="s">
        <v>98</v>
      </c>
      <c r="F70" s="95" t="s">
        <v>21</v>
      </c>
      <c r="G70" s="96"/>
      <c r="H70" s="3"/>
    </row>
    <row r="71" spans="1:8" ht="14.25" customHeight="1">
      <c r="A71" s="87" t="s">
        <v>79</v>
      </c>
      <c r="B71" s="88"/>
      <c r="C71" s="92"/>
      <c r="E71" s="87" t="s">
        <v>99</v>
      </c>
      <c r="F71" s="88" t="s">
        <v>100</v>
      </c>
      <c r="G71" s="96"/>
      <c r="H71" s="3"/>
    </row>
    <row r="72" spans="1:8" ht="27.75" customHeight="1">
      <c r="A72" s="66" t="s">
        <v>97</v>
      </c>
      <c r="B72" s="82"/>
      <c r="C72" s="83"/>
      <c r="E72" s="87" t="s">
        <v>101</v>
      </c>
      <c r="F72" s="88" t="s">
        <v>21</v>
      </c>
      <c r="G72" s="96"/>
      <c r="H72" s="3"/>
    </row>
    <row r="73" spans="1:8" ht="16.5" customHeight="1">
      <c r="A73" s="87" t="s">
        <v>102</v>
      </c>
      <c r="B73" s="95" t="s">
        <v>21</v>
      </c>
      <c r="C73" s="96"/>
      <c r="E73" s="87" t="s">
        <v>103</v>
      </c>
      <c r="F73" s="88" t="s">
        <v>100</v>
      </c>
      <c r="G73" s="96"/>
      <c r="H73" s="3"/>
    </row>
    <row r="74" spans="1:8" ht="15" customHeight="1">
      <c r="A74" s="87" t="s">
        <v>99</v>
      </c>
      <c r="B74" s="88" t="s">
        <v>100</v>
      </c>
      <c r="C74" s="96"/>
      <c r="E74" s="87" t="s">
        <v>104</v>
      </c>
      <c r="F74" s="88" t="s">
        <v>21</v>
      </c>
      <c r="G74" s="96"/>
      <c r="H74" s="3"/>
    </row>
    <row r="75" spans="1:8" ht="15" customHeight="1">
      <c r="A75" s="87" t="s">
        <v>101</v>
      </c>
      <c r="B75" s="88" t="s">
        <v>21</v>
      </c>
      <c r="C75" s="96"/>
      <c r="E75" s="87" t="s">
        <v>105</v>
      </c>
      <c r="F75" s="88" t="s">
        <v>21</v>
      </c>
      <c r="G75" s="96"/>
      <c r="H75" s="3"/>
    </row>
    <row r="76" spans="1:8" ht="15" customHeight="1">
      <c r="A76" s="87" t="s">
        <v>103</v>
      </c>
      <c r="B76" s="88" t="s">
        <v>100</v>
      </c>
      <c r="C76" s="96"/>
      <c r="E76" s="87" t="s">
        <v>106</v>
      </c>
      <c r="F76" s="88" t="s">
        <v>21</v>
      </c>
      <c r="G76" s="96"/>
      <c r="H76" s="3"/>
    </row>
    <row r="77" spans="1:8" ht="15" customHeight="1">
      <c r="A77" s="87" t="s">
        <v>104</v>
      </c>
      <c r="B77" s="88" t="s">
        <v>21</v>
      </c>
      <c r="C77" s="96"/>
      <c r="E77" s="87" t="s">
        <v>107</v>
      </c>
      <c r="F77" s="88" t="s">
        <v>21</v>
      </c>
      <c r="G77" s="96"/>
      <c r="H77" s="3"/>
    </row>
    <row r="78" spans="1:8" ht="15" customHeight="1">
      <c r="A78" s="87" t="s">
        <v>105</v>
      </c>
      <c r="B78" s="88" t="s">
        <v>21</v>
      </c>
      <c r="C78" s="96"/>
      <c r="E78" s="90" t="s">
        <v>108</v>
      </c>
      <c r="F78" s="88" t="s">
        <v>21</v>
      </c>
      <c r="G78" s="96"/>
      <c r="H78" s="3"/>
    </row>
    <row r="79" spans="1:8" ht="15" customHeight="1">
      <c r="A79" s="87" t="s">
        <v>106</v>
      </c>
      <c r="B79" s="88" t="s">
        <v>21</v>
      </c>
      <c r="C79" s="96"/>
      <c r="E79" s="66" t="s">
        <v>109</v>
      </c>
      <c r="F79" s="82"/>
      <c r="G79" s="83"/>
      <c r="H79" s="3"/>
    </row>
    <row r="80" spans="1:8" ht="15" customHeight="1">
      <c r="A80" s="87" t="s">
        <v>107</v>
      </c>
      <c r="B80" s="88" t="s">
        <v>21</v>
      </c>
      <c r="C80" s="96"/>
      <c r="E80" s="87" t="s">
        <v>110</v>
      </c>
      <c r="F80" s="88" t="s">
        <v>100</v>
      </c>
      <c r="G80" s="96"/>
      <c r="H80" s="3"/>
    </row>
    <row r="81" spans="1:8" ht="15" customHeight="1">
      <c r="A81" s="90" t="s">
        <v>108</v>
      </c>
      <c r="B81" s="88" t="s">
        <v>21</v>
      </c>
      <c r="C81" s="96"/>
      <c r="E81" s="87" t="s">
        <v>111</v>
      </c>
      <c r="F81" s="88" t="s">
        <v>100</v>
      </c>
      <c r="G81" s="96"/>
      <c r="H81" s="3"/>
    </row>
    <row r="82" spans="1:8" ht="43.5" customHeight="1">
      <c r="A82" s="66" t="s">
        <v>109</v>
      </c>
      <c r="B82" s="82"/>
      <c r="C82" s="83"/>
      <c r="E82" s="87" t="s">
        <v>112</v>
      </c>
      <c r="F82" s="88" t="s">
        <v>21</v>
      </c>
      <c r="G82" s="96" t="s">
        <v>113</v>
      </c>
      <c r="H82" s="3"/>
    </row>
    <row r="83" spans="1:8" ht="20.25" customHeight="1">
      <c r="A83" s="87" t="s">
        <v>110</v>
      </c>
      <c r="B83" s="88" t="s">
        <v>100</v>
      </c>
      <c r="C83" s="96"/>
      <c r="E83" s="87" t="s">
        <v>114</v>
      </c>
      <c r="F83" s="88" t="s">
        <v>100</v>
      </c>
      <c r="G83" s="96"/>
      <c r="H83" s="3"/>
    </row>
    <row r="84" spans="1:8" ht="15" customHeight="1">
      <c r="A84" s="87" t="s">
        <v>111</v>
      </c>
      <c r="B84" s="88" t="s">
        <v>100</v>
      </c>
      <c r="C84" s="96"/>
      <c r="E84" s="87" t="s">
        <v>115</v>
      </c>
      <c r="F84" s="88" t="s">
        <v>21</v>
      </c>
      <c r="G84" s="96"/>
      <c r="H84" s="3"/>
    </row>
    <row r="85" spans="1:10" ht="15" customHeight="1">
      <c r="A85" s="87" t="s">
        <v>112</v>
      </c>
      <c r="B85" s="88" t="s">
        <v>21</v>
      </c>
      <c r="C85" s="96" t="s">
        <v>113</v>
      </c>
      <c r="E85" s="87" t="s">
        <v>116</v>
      </c>
      <c r="F85" s="88" t="s">
        <v>117</v>
      </c>
      <c r="G85" s="96"/>
      <c r="H85" s="97">
        <v>522.1</v>
      </c>
      <c r="I85" s="98" t="s">
        <v>118</v>
      </c>
      <c r="J85" s="99">
        <v>522.1</v>
      </c>
    </row>
    <row r="86" spans="1:8" ht="15" customHeight="1">
      <c r="A86" s="87" t="s">
        <v>114</v>
      </c>
      <c r="B86" s="100" t="s">
        <v>119</v>
      </c>
      <c r="C86" s="96"/>
      <c r="E86" s="87" t="s">
        <v>120</v>
      </c>
      <c r="F86" s="88" t="s">
        <v>21</v>
      </c>
      <c r="G86" s="96"/>
      <c r="H86" s="3"/>
    </row>
    <row r="87" spans="1:8" ht="15" customHeight="1">
      <c r="A87" s="87" t="s">
        <v>115</v>
      </c>
      <c r="B87" s="88" t="s">
        <v>21</v>
      </c>
      <c r="C87" s="96"/>
      <c r="E87" s="87" t="s">
        <v>121</v>
      </c>
      <c r="F87" s="88" t="s">
        <v>21</v>
      </c>
      <c r="G87" s="96"/>
      <c r="H87" s="3"/>
    </row>
    <row r="88" spans="1:8" ht="15" customHeight="1">
      <c r="A88" s="87" t="s">
        <v>116</v>
      </c>
      <c r="B88" s="88" t="s">
        <v>117</v>
      </c>
      <c r="C88" s="96"/>
      <c r="E88" s="87" t="s">
        <v>122</v>
      </c>
      <c r="F88" s="88" t="s">
        <v>21</v>
      </c>
      <c r="G88" s="96"/>
      <c r="H88" s="3"/>
    </row>
    <row r="89" spans="1:8" ht="15" customHeight="1">
      <c r="A89" s="87" t="s">
        <v>120</v>
      </c>
      <c r="B89" s="88" t="s">
        <v>21</v>
      </c>
      <c r="C89" s="96"/>
      <c r="E89" s="101" t="s">
        <v>79</v>
      </c>
      <c r="F89" s="91" t="s">
        <v>21</v>
      </c>
      <c r="G89" s="102"/>
      <c r="H89" s="3"/>
    </row>
    <row r="90" spans="1:8" ht="15" customHeight="1">
      <c r="A90" s="87" t="s">
        <v>121</v>
      </c>
      <c r="B90" s="88" t="s">
        <v>21</v>
      </c>
      <c r="C90" s="96"/>
      <c r="E90" s="61" t="s">
        <v>123</v>
      </c>
      <c r="F90" s="62" t="s">
        <v>71</v>
      </c>
      <c r="G90" s="63" t="s">
        <v>124</v>
      </c>
      <c r="H90" s="3"/>
    </row>
    <row r="91" spans="1:7" ht="15" customHeight="1">
      <c r="A91" s="87" t="s">
        <v>122</v>
      </c>
      <c r="B91" s="88" t="s">
        <v>21</v>
      </c>
      <c r="C91" s="96"/>
      <c r="E91" s="103"/>
      <c r="F91" s="104"/>
      <c r="G91" s="96"/>
    </row>
    <row r="92" spans="1:7" ht="15" customHeight="1">
      <c r="A92" s="101" t="s">
        <v>79</v>
      </c>
      <c r="B92" s="91" t="s">
        <v>21</v>
      </c>
      <c r="C92" s="102"/>
      <c r="E92" s="103"/>
      <c r="F92" s="104" t="s">
        <v>125</v>
      </c>
      <c r="G92" s="96"/>
    </row>
    <row r="93" spans="1:7" ht="15" customHeight="1">
      <c r="A93" s="105" t="s">
        <v>123</v>
      </c>
      <c r="B93" s="62" t="s">
        <v>71</v>
      </c>
      <c r="C93" s="63" t="s">
        <v>124</v>
      </c>
      <c r="E93" s="103"/>
      <c r="F93" s="106"/>
      <c r="G93" s="102"/>
    </row>
    <row r="94" spans="1:7" ht="49.5" customHeight="1">
      <c r="A94" s="107" t="s">
        <v>126</v>
      </c>
      <c r="C94" s="6" t="s">
        <v>127</v>
      </c>
      <c r="E94" s="108" t="s">
        <v>125</v>
      </c>
      <c r="F94" s="109" t="s">
        <v>100</v>
      </c>
      <c r="G94" s="110"/>
    </row>
    <row r="95" ht="16.5" customHeight="1">
      <c r="A95" s="21" t="s">
        <v>128</v>
      </c>
    </row>
    <row r="96" ht="18" customHeight="1"/>
    <row r="97" ht="33.75" customHeight="1">
      <c r="A97" s="1" t="s">
        <v>129</v>
      </c>
    </row>
    <row r="98" ht="12" customHeight="1"/>
  </sheetData>
  <mergeCells count="16">
    <mergeCell ref="E27:F27"/>
    <mergeCell ref="E48:G48"/>
    <mergeCell ref="A51:C51"/>
    <mergeCell ref="A24:B24"/>
    <mergeCell ref="A25:B25"/>
    <mergeCell ref="E25:F25"/>
    <mergeCell ref="A26:B26"/>
    <mergeCell ref="E26:F26"/>
    <mergeCell ref="A8:C8"/>
    <mergeCell ref="A9:C9"/>
    <mergeCell ref="A14:B14"/>
    <mergeCell ref="E15:F15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F6" sqref="F6:F5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15">
      <c r="A1" s="111"/>
      <c r="B1" s="112"/>
      <c r="C1" s="111"/>
      <c r="D1" s="2" t="s">
        <v>130</v>
      </c>
      <c r="E1" s="2"/>
      <c r="F1" s="111"/>
      <c r="G1" s="111"/>
      <c r="H1" s="111"/>
      <c r="I1" s="113"/>
      <c r="J1" s="113"/>
      <c r="K1" s="111"/>
      <c r="L1" s="111"/>
      <c r="M1" s="111"/>
    </row>
    <row r="2" spans="1:13" ht="15.75">
      <c r="A2" s="112"/>
      <c r="B2" s="112"/>
      <c r="C2" s="114" t="s">
        <v>1</v>
      </c>
      <c r="D2" s="114"/>
      <c r="E2" s="112"/>
      <c r="F2" s="112"/>
      <c r="G2" s="112"/>
      <c r="H2" s="111"/>
      <c r="I2" s="113"/>
      <c r="J2" s="113"/>
      <c r="K2" s="111"/>
      <c r="L2" s="111"/>
      <c r="M2" s="111"/>
    </row>
    <row r="3" spans="1:13" ht="15.75">
      <c r="A3" s="112"/>
      <c r="B3" s="111"/>
      <c r="C3" s="115" t="s">
        <v>2</v>
      </c>
      <c r="D3" s="115"/>
      <c r="E3" s="112"/>
      <c r="F3" s="112"/>
      <c r="G3" s="112"/>
      <c r="H3" s="111"/>
      <c r="I3" s="113"/>
      <c r="J3" s="113"/>
      <c r="K3" s="111"/>
      <c r="L3" s="111"/>
      <c r="M3" s="111"/>
    </row>
    <row r="4" spans="1:13" ht="15.75">
      <c r="A4" s="112"/>
      <c r="B4" s="112"/>
      <c r="C4" s="116"/>
      <c r="D4" s="117" t="s">
        <v>3</v>
      </c>
      <c r="E4" s="118"/>
      <c r="F4" s="112"/>
      <c r="G4" s="112"/>
      <c r="H4" s="111"/>
      <c r="I4" s="113"/>
      <c r="J4" s="113"/>
      <c r="K4" s="111"/>
      <c r="L4" s="111"/>
      <c r="M4" s="111"/>
    </row>
    <row r="5" spans="1:13" ht="15.75">
      <c r="A5" s="112"/>
      <c r="B5" s="112"/>
      <c r="C5" s="119" t="s">
        <v>131</v>
      </c>
      <c r="D5" s="117"/>
      <c r="E5" s="120"/>
      <c r="F5" s="112"/>
      <c r="G5" s="112"/>
      <c r="H5" s="111"/>
      <c r="I5" s="113"/>
      <c r="J5" s="113"/>
      <c r="K5" s="111"/>
      <c r="L5" s="111"/>
      <c r="M5" s="111"/>
    </row>
    <row r="6" spans="1:13" ht="15">
      <c r="A6" s="112"/>
      <c r="B6" s="112"/>
      <c r="C6" s="16" t="s">
        <v>4</v>
      </c>
      <c r="D6" s="121"/>
      <c r="E6" s="122"/>
      <c r="F6" s="112"/>
      <c r="G6" s="112"/>
      <c r="H6" s="111"/>
      <c r="I6" s="113"/>
      <c r="J6" s="113"/>
      <c r="K6" s="111"/>
      <c r="L6" s="111"/>
      <c r="M6" s="111"/>
    </row>
    <row r="7" spans="1:13" ht="15">
      <c r="A7" s="112"/>
      <c r="B7" s="112"/>
      <c r="C7" s="21" t="s">
        <v>5</v>
      </c>
      <c r="D7" s="123"/>
      <c r="E7" s="122"/>
      <c r="F7" s="112"/>
      <c r="G7" s="112"/>
      <c r="H7" s="111"/>
      <c r="I7" s="113"/>
      <c r="J7" s="113"/>
      <c r="K7" s="111"/>
      <c r="L7" s="111"/>
      <c r="M7" s="111"/>
    </row>
    <row r="8" spans="1:13" ht="15.75">
      <c r="A8" s="114" t="s">
        <v>132</v>
      </c>
      <c r="B8" s="114"/>
      <c r="C8" s="114"/>
      <c r="D8" s="114"/>
      <c r="E8" s="114"/>
      <c r="F8" s="124"/>
      <c r="G8" s="124"/>
      <c r="H8" s="125"/>
      <c r="I8" s="126"/>
      <c r="J8" s="113"/>
      <c r="K8" s="125"/>
      <c r="L8" s="125"/>
      <c r="M8" s="125"/>
    </row>
    <row r="9" spans="1:13" ht="15.75">
      <c r="A9" s="127" t="s">
        <v>133</v>
      </c>
      <c r="B9" s="127"/>
      <c r="C9" s="127"/>
      <c r="D9" s="127"/>
      <c r="E9" s="127"/>
      <c r="F9" s="124"/>
      <c r="G9" s="124"/>
      <c r="H9" s="125"/>
      <c r="I9" s="126"/>
      <c r="J9" s="113"/>
      <c r="K9" s="125"/>
      <c r="L9" s="125"/>
      <c r="M9" s="125"/>
    </row>
    <row r="10" spans="1:13" ht="15.75">
      <c r="A10" s="128"/>
      <c r="B10" s="128"/>
      <c r="C10" s="125"/>
      <c r="D10" s="128" t="s">
        <v>10</v>
      </c>
      <c r="E10" s="128"/>
      <c r="F10" s="124"/>
      <c r="G10" s="129">
        <v>522.1</v>
      </c>
      <c r="H10" s="130">
        <v>352.5</v>
      </c>
      <c r="I10" s="126"/>
      <c r="J10" s="113"/>
      <c r="K10" s="125"/>
      <c r="L10" s="125"/>
      <c r="M10" s="125"/>
    </row>
    <row r="11" spans="1:13" ht="110.25">
      <c r="A11" s="131"/>
      <c r="B11" s="132" t="s">
        <v>134</v>
      </c>
      <c r="C11" s="133"/>
      <c r="D11" s="134" t="s">
        <v>135</v>
      </c>
      <c r="E11" s="134" t="s">
        <v>136</v>
      </c>
      <c r="F11" s="134" t="s">
        <v>137</v>
      </c>
      <c r="G11" s="135"/>
      <c r="H11" s="136"/>
      <c r="I11" s="137" t="s">
        <v>138</v>
      </c>
      <c r="J11" s="113"/>
      <c r="K11" s="136"/>
      <c r="L11" s="136"/>
      <c r="M11" s="136"/>
    </row>
    <row r="12" spans="1:13" ht="15">
      <c r="A12" s="138" t="s">
        <v>139</v>
      </c>
      <c r="B12" s="139"/>
      <c r="C12" s="139"/>
      <c r="D12" s="140"/>
      <c r="E12" s="140"/>
      <c r="F12" s="141"/>
      <c r="G12" s="142">
        <f>SUM(D13:D13)</f>
        <v>0</v>
      </c>
      <c r="H12" s="143">
        <f>F13</f>
        <v>0</v>
      </c>
      <c r="I12" s="113"/>
      <c r="J12" s="113"/>
      <c r="K12" s="111"/>
      <c r="L12" s="111"/>
      <c r="M12" s="111"/>
    </row>
    <row r="13" spans="1:13" ht="31.5">
      <c r="A13" s="144" t="s">
        <v>140</v>
      </c>
      <c r="B13" s="145"/>
      <c r="C13" s="146" t="s">
        <v>141</v>
      </c>
      <c r="D13" s="147">
        <v>0</v>
      </c>
      <c r="E13" s="147">
        <f>D13/$G$10/12</f>
        <v>0</v>
      </c>
      <c r="F13" s="148">
        <f>D13/$H$10/12</f>
        <v>0</v>
      </c>
      <c r="G13" s="149"/>
      <c r="H13" s="111"/>
      <c r="I13" s="113">
        <v>0.81</v>
      </c>
      <c r="J13" s="113" t="s">
        <v>142</v>
      </c>
      <c r="K13" s="111"/>
      <c r="L13" s="111"/>
      <c r="M13" s="111"/>
    </row>
    <row r="14" spans="1:13" ht="15">
      <c r="A14" s="150" t="s">
        <v>143</v>
      </c>
      <c r="B14" s="151"/>
      <c r="C14" s="151"/>
      <c r="D14" s="152"/>
      <c r="E14" s="153"/>
      <c r="F14" s="154"/>
      <c r="G14" s="155">
        <f>SUM(D15:D21)</f>
        <v>19669.46828581591</v>
      </c>
      <c r="H14" s="156">
        <f>SUM(F15:F21)</f>
        <v>4.649992502556953</v>
      </c>
      <c r="I14" s="113"/>
      <c r="J14" s="113"/>
      <c r="K14" s="111"/>
      <c r="L14" s="111"/>
      <c r="M14" s="111"/>
    </row>
    <row r="15" spans="1:13" ht="31.5">
      <c r="A15" s="157" t="s">
        <v>144</v>
      </c>
      <c r="B15" s="158">
        <v>2</v>
      </c>
      <c r="C15" s="159" t="s">
        <v>141</v>
      </c>
      <c r="D15" s="160">
        <v>2081.056805979433</v>
      </c>
      <c r="E15" s="161">
        <f aca="true" t="shared" si="0" ref="E15:E21">D15/$G$10/12</f>
        <v>0.3321612727414022</v>
      </c>
      <c r="F15" s="162">
        <f aca="true" t="shared" si="1" ref="F15:F21">D15/$H$10/12</f>
        <v>0.49197560425045705</v>
      </c>
      <c r="G15" s="149"/>
      <c r="H15" s="111"/>
      <c r="I15" s="113">
        <v>1.3</v>
      </c>
      <c r="J15" s="113" t="s">
        <v>142</v>
      </c>
      <c r="K15" s="111"/>
      <c r="L15" s="111"/>
      <c r="M15" s="163"/>
    </row>
    <row r="16" spans="1:13" ht="31.5">
      <c r="A16" s="144" t="s">
        <v>145</v>
      </c>
      <c r="B16" s="145">
        <v>2</v>
      </c>
      <c r="C16" s="164" t="s">
        <v>141</v>
      </c>
      <c r="D16" s="165">
        <v>2713.717729836478</v>
      </c>
      <c r="E16" s="161">
        <f t="shared" si="0"/>
        <v>0.43314143679954004</v>
      </c>
      <c r="F16" s="162">
        <f t="shared" si="1"/>
        <v>0.6415408344767087</v>
      </c>
      <c r="G16" s="149"/>
      <c r="H16" s="111"/>
      <c r="I16" s="113"/>
      <c r="J16" s="113"/>
      <c r="K16" s="111"/>
      <c r="L16" s="111"/>
      <c r="M16" s="111"/>
    </row>
    <row r="17" spans="1:13" ht="31.5">
      <c r="A17" s="144" t="s">
        <v>146</v>
      </c>
      <c r="B17" s="145"/>
      <c r="C17" s="164" t="s">
        <v>141</v>
      </c>
      <c r="D17" s="165">
        <v>0</v>
      </c>
      <c r="E17" s="161">
        <f t="shared" si="0"/>
        <v>0</v>
      </c>
      <c r="F17" s="162">
        <f t="shared" si="1"/>
        <v>0</v>
      </c>
      <c r="G17" s="149"/>
      <c r="H17" s="111"/>
      <c r="I17" s="113"/>
      <c r="J17" s="113"/>
      <c r="K17" s="111"/>
      <c r="L17" s="111"/>
      <c r="M17" s="111"/>
    </row>
    <row r="18" spans="1:13" ht="31.5">
      <c r="A18" s="144" t="s">
        <v>147</v>
      </c>
      <c r="B18" s="145">
        <v>2</v>
      </c>
      <c r="C18" s="164" t="s">
        <v>141</v>
      </c>
      <c r="D18" s="165">
        <v>0</v>
      </c>
      <c r="E18" s="161">
        <f t="shared" si="0"/>
        <v>0</v>
      </c>
      <c r="F18" s="162">
        <f t="shared" si="1"/>
        <v>0</v>
      </c>
      <c r="G18" s="111"/>
      <c r="H18" s="111"/>
      <c r="I18" s="113"/>
      <c r="J18" s="113"/>
      <c r="K18" s="111"/>
      <c r="L18" s="111"/>
      <c r="M18" s="111"/>
    </row>
    <row r="19" spans="1:13" ht="60">
      <c r="A19" s="144" t="s">
        <v>148</v>
      </c>
      <c r="B19" s="166">
        <v>1</v>
      </c>
      <c r="C19" s="167" t="s">
        <v>149</v>
      </c>
      <c r="D19" s="165">
        <v>0</v>
      </c>
      <c r="E19" s="161">
        <f t="shared" si="0"/>
        <v>0</v>
      </c>
      <c r="F19" s="162">
        <f t="shared" si="1"/>
        <v>0</v>
      </c>
      <c r="G19" s="149"/>
      <c r="H19" s="111"/>
      <c r="I19" s="113"/>
      <c r="J19" s="113"/>
      <c r="K19" s="111"/>
      <c r="L19" s="111"/>
      <c r="M19" s="111"/>
    </row>
    <row r="20" spans="1:13" ht="31.5">
      <c r="A20" s="144" t="s">
        <v>150</v>
      </c>
      <c r="B20" s="168">
        <v>10.916666666666666</v>
      </c>
      <c r="C20" s="146" t="s">
        <v>151</v>
      </c>
      <c r="D20" s="165">
        <v>623.98575</v>
      </c>
      <c r="E20" s="161">
        <f t="shared" si="0"/>
        <v>0.0995955037349167</v>
      </c>
      <c r="F20" s="162">
        <f t="shared" si="1"/>
        <v>0.14751436170212767</v>
      </c>
      <c r="G20" s="149"/>
      <c r="H20" s="111"/>
      <c r="I20" s="113"/>
      <c r="J20" s="113"/>
      <c r="K20" s="111"/>
      <c r="L20" s="111"/>
      <c r="M20" s="111"/>
    </row>
    <row r="21" spans="1:13" ht="31.5">
      <c r="A21" s="169" t="s">
        <v>152</v>
      </c>
      <c r="B21" s="170">
        <v>6</v>
      </c>
      <c r="C21" s="171" t="s">
        <v>141</v>
      </c>
      <c r="D21" s="172">
        <v>14250.707999999999</v>
      </c>
      <c r="E21" s="173">
        <f t="shared" si="0"/>
        <v>2.2745814977973566</v>
      </c>
      <c r="F21" s="162">
        <f t="shared" si="1"/>
        <v>3.368961702127659</v>
      </c>
      <c r="G21" s="149"/>
      <c r="H21" s="111"/>
      <c r="I21" s="113"/>
      <c r="J21" s="113"/>
      <c r="K21" s="111"/>
      <c r="L21" s="111"/>
      <c r="M21" s="111"/>
    </row>
    <row r="22" spans="1:13" ht="15">
      <c r="A22" s="174" t="s">
        <v>153</v>
      </c>
      <c r="B22" s="175"/>
      <c r="C22" s="175"/>
      <c r="D22" s="176"/>
      <c r="E22" s="177"/>
      <c r="F22" s="178"/>
      <c r="G22" s="179">
        <f>SUM(D23:D27)</f>
        <v>43338.39235765867</v>
      </c>
      <c r="H22" s="180">
        <f>SUM(F23:F27)</f>
        <v>10.245482826869662</v>
      </c>
      <c r="I22" s="113"/>
      <c r="J22" s="113"/>
      <c r="K22" s="111"/>
      <c r="L22" s="111"/>
      <c r="M22" s="111"/>
    </row>
    <row r="23" spans="1:13" ht="31.5">
      <c r="A23" s="157" t="s">
        <v>154</v>
      </c>
      <c r="B23" s="158">
        <v>1</v>
      </c>
      <c r="C23" s="159" t="s">
        <v>155</v>
      </c>
      <c r="D23" s="181">
        <v>0</v>
      </c>
      <c r="E23" s="161">
        <f>D23/$G$10/12</f>
        <v>0</v>
      </c>
      <c r="F23" s="162">
        <f>D23/$H$10/12</f>
        <v>0</v>
      </c>
      <c r="G23" s="149"/>
      <c r="H23" s="111"/>
      <c r="I23" s="113"/>
      <c r="J23" s="113"/>
      <c r="K23" s="111"/>
      <c r="L23" s="111"/>
      <c r="M23" s="111"/>
    </row>
    <row r="24" spans="1:13" ht="78.75">
      <c r="A24" s="182" t="s">
        <v>156</v>
      </c>
      <c r="B24" s="145">
        <v>2</v>
      </c>
      <c r="C24" s="164" t="s">
        <v>155</v>
      </c>
      <c r="D24" s="181">
        <v>39973.57971957673</v>
      </c>
      <c r="E24" s="161">
        <f>D24/$G$10/12</f>
        <v>6.380255972606896</v>
      </c>
      <c r="F24" s="162">
        <f>D24/$H$10/12</f>
        <v>9.450018846235634</v>
      </c>
      <c r="G24" s="149"/>
      <c r="H24" s="111"/>
      <c r="I24" s="183" t="s">
        <v>157</v>
      </c>
      <c r="J24" s="184" t="s">
        <v>158</v>
      </c>
      <c r="K24" s="111"/>
      <c r="L24" s="111"/>
      <c r="M24" s="111"/>
    </row>
    <row r="25" spans="1:13" ht="47.25">
      <c r="A25" s="144" t="s">
        <v>159</v>
      </c>
      <c r="B25" s="166">
        <v>1</v>
      </c>
      <c r="C25" s="185" t="s">
        <v>160</v>
      </c>
      <c r="D25" s="181">
        <v>1663.346927842095</v>
      </c>
      <c r="E25" s="161">
        <f>D25/$G$10/12</f>
        <v>0.265489837170736</v>
      </c>
      <c r="F25" s="162">
        <f>D25/$H$10/12</f>
        <v>0.39322622407614544</v>
      </c>
      <c r="G25" s="111"/>
      <c r="H25" s="111"/>
      <c r="I25" s="113">
        <v>0.38</v>
      </c>
      <c r="J25" s="113" t="s">
        <v>142</v>
      </c>
      <c r="K25" s="111"/>
      <c r="L25" s="111"/>
      <c r="M25" s="111"/>
    </row>
    <row r="26" spans="1:13" ht="63">
      <c r="A26" s="144" t="s">
        <v>161</v>
      </c>
      <c r="B26" s="145">
        <v>2</v>
      </c>
      <c r="C26" s="164" t="s">
        <v>155</v>
      </c>
      <c r="D26" s="181">
        <v>1223.7217883881572</v>
      </c>
      <c r="E26" s="161">
        <f>D26/$G$10/12</f>
        <v>0.19532046676692796</v>
      </c>
      <c r="F26" s="162">
        <f>D26/$H$10/12</f>
        <v>0.2892959310610301</v>
      </c>
      <c r="G26" s="149"/>
      <c r="H26" s="111"/>
      <c r="I26" s="183" t="s">
        <v>162</v>
      </c>
      <c r="J26" s="184" t="s">
        <v>163</v>
      </c>
      <c r="K26" s="111"/>
      <c r="L26" s="111"/>
      <c r="M26" s="111"/>
    </row>
    <row r="27" spans="1:13" ht="31.5">
      <c r="A27" s="169" t="s">
        <v>164</v>
      </c>
      <c r="B27" s="170">
        <v>1</v>
      </c>
      <c r="C27" s="171" t="s">
        <v>165</v>
      </c>
      <c r="D27" s="181">
        <v>477.7439218516818</v>
      </c>
      <c r="E27" s="161">
        <f>D27/$G$10/12</f>
        <v>0.07625357879264537</v>
      </c>
      <c r="F27" s="162">
        <f>D27/$H$10/12</f>
        <v>0.1129418254968515</v>
      </c>
      <c r="G27" s="149"/>
      <c r="H27" s="111"/>
      <c r="I27" s="113">
        <v>1.82</v>
      </c>
      <c r="J27" s="113" t="s">
        <v>166</v>
      </c>
      <c r="K27" s="111"/>
      <c r="L27" s="111"/>
      <c r="M27" s="111"/>
    </row>
    <row r="28" spans="1:13" ht="15">
      <c r="A28" s="186" t="s">
        <v>167</v>
      </c>
      <c r="B28" s="187"/>
      <c r="C28" s="187"/>
      <c r="D28" s="188"/>
      <c r="E28" s="187"/>
      <c r="F28" s="189"/>
      <c r="G28" s="190">
        <f>SUM(D29:D39)</f>
        <v>6824.322613509156</v>
      </c>
      <c r="H28" s="191">
        <f>SUM(F29:F39)</f>
        <v>1.613315038654647</v>
      </c>
      <c r="I28" s="113"/>
      <c r="J28" s="113"/>
      <c r="K28" s="111"/>
      <c r="L28" s="111"/>
      <c r="M28" s="111"/>
    </row>
    <row r="29" spans="1:13" ht="30">
      <c r="A29" s="192" t="s">
        <v>168</v>
      </c>
      <c r="B29" s="193" t="s">
        <v>169</v>
      </c>
      <c r="C29" s="194"/>
      <c r="D29" s="181"/>
      <c r="E29" s="161"/>
      <c r="F29" s="162">
        <f aca="true" t="shared" si="2" ref="F29:F39">D29/$H$10/12</f>
        <v>0</v>
      </c>
      <c r="G29" s="195"/>
      <c r="H29" s="196"/>
      <c r="I29" s="183">
        <v>72.08</v>
      </c>
      <c r="J29" s="184" t="s">
        <v>170</v>
      </c>
      <c r="K29" s="196"/>
      <c r="L29" s="196"/>
      <c r="M29" s="196"/>
    </row>
    <row r="30" spans="1:13" ht="15.75">
      <c r="A30" s="197"/>
      <c r="B30" s="145">
        <v>2</v>
      </c>
      <c r="C30" s="198" t="s">
        <v>171</v>
      </c>
      <c r="D30" s="181">
        <v>0</v>
      </c>
      <c r="E30" s="161">
        <f>D30/$G$10/12</f>
        <v>0</v>
      </c>
      <c r="F30" s="162">
        <f t="shared" si="2"/>
        <v>0</v>
      </c>
      <c r="G30" s="195"/>
      <c r="H30" s="196"/>
      <c r="I30" s="199"/>
      <c r="J30" s="113"/>
      <c r="K30" s="196"/>
      <c r="L30" s="196"/>
      <c r="M30" s="196"/>
    </row>
    <row r="31" spans="1:13" ht="15.75">
      <c r="A31" s="197"/>
      <c r="B31" s="200" t="s">
        <v>172</v>
      </c>
      <c r="C31" s="201"/>
      <c r="D31" s="181"/>
      <c r="E31" s="161"/>
      <c r="F31" s="162">
        <f t="shared" si="2"/>
        <v>0</v>
      </c>
      <c r="G31" s="195"/>
      <c r="H31" s="196"/>
      <c r="I31" s="199">
        <v>0.16</v>
      </c>
      <c r="J31" s="113" t="s">
        <v>166</v>
      </c>
      <c r="K31" s="196"/>
      <c r="L31" s="196"/>
      <c r="M31" s="196"/>
    </row>
    <row r="32" spans="1:13" ht="15.75">
      <c r="A32" s="197"/>
      <c r="B32" s="145">
        <v>2</v>
      </c>
      <c r="C32" s="198" t="s">
        <v>171</v>
      </c>
      <c r="D32" s="181">
        <v>984.2563561911298</v>
      </c>
      <c r="E32" s="161">
        <f>D32/$G$10/12</f>
        <v>0.15709895233849355</v>
      </c>
      <c r="F32" s="162">
        <f t="shared" si="2"/>
        <v>0.2326847177756808</v>
      </c>
      <c r="G32" s="195"/>
      <c r="H32" s="196"/>
      <c r="I32" s="199"/>
      <c r="J32" s="113"/>
      <c r="K32" s="196"/>
      <c r="L32" s="196"/>
      <c r="M32" s="196"/>
    </row>
    <row r="33" spans="1:13" ht="15.75">
      <c r="A33" s="197"/>
      <c r="B33" s="200" t="s">
        <v>173</v>
      </c>
      <c r="C33" s="201"/>
      <c r="D33" s="181"/>
      <c r="E33" s="161"/>
      <c r="F33" s="162">
        <f t="shared" si="2"/>
        <v>0</v>
      </c>
      <c r="G33" s="195"/>
      <c r="H33" s="196"/>
      <c r="I33" s="199"/>
      <c r="J33" s="113"/>
      <c r="K33" s="196"/>
      <c r="L33" s="196"/>
      <c r="M33" s="196"/>
    </row>
    <row r="34" spans="1:13" ht="15.75">
      <c r="A34" s="197"/>
      <c r="B34" s="145">
        <v>12</v>
      </c>
      <c r="C34" s="198" t="s">
        <v>171</v>
      </c>
      <c r="D34" s="181">
        <v>192.10007351943605</v>
      </c>
      <c r="E34" s="161">
        <f>D34/$G$10/12</f>
        <v>0.03066144313340932</v>
      </c>
      <c r="F34" s="162">
        <f t="shared" si="2"/>
        <v>0.04541372896440569</v>
      </c>
      <c r="G34" s="195"/>
      <c r="H34" s="196"/>
      <c r="I34" s="199"/>
      <c r="J34" s="113"/>
      <c r="K34" s="196"/>
      <c r="L34" s="196"/>
      <c r="M34" s="196"/>
    </row>
    <row r="35" spans="1:13" ht="30">
      <c r="A35" s="197"/>
      <c r="B35" s="200" t="s">
        <v>174</v>
      </c>
      <c r="C35" s="201"/>
      <c r="D35" s="181"/>
      <c r="E35" s="161"/>
      <c r="F35" s="162">
        <f t="shared" si="2"/>
        <v>0</v>
      </c>
      <c r="G35" s="195"/>
      <c r="H35" s="196"/>
      <c r="I35" s="183" t="s">
        <v>175</v>
      </c>
      <c r="J35" s="184" t="s">
        <v>176</v>
      </c>
      <c r="K35" s="196"/>
      <c r="L35" s="196"/>
      <c r="M35" s="196"/>
    </row>
    <row r="36" spans="1:13" ht="15.75">
      <c r="A36" s="197"/>
      <c r="B36" s="145">
        <v>12</v>
      </c>
      <c r="C36" s="198" t="s">
        <v>155</v>
      </c>
      <c r="D36" s="181">
        <v>447.8501837985903</v>
      </c>
      <c r="E36" s="161">
        <f>D36/$G$10/12</f>
        <v>0.07148218473450015</v>
      </c>
      <c r="F36" s="162">
        <f t="shared" si="2"/>
        <v>0.10587474794292916</v>
      </c>
      <c r="G36" s="195"/>
      <c r="H36" s="196"/>
      <c r="I36" s="199"/>
      <c r="J36" s="113"/>
      <c r="K36" s="196"/>
      <c r="L36" s="196"/>
      <c r="M36" s="196"/>
    </row>
    <row r="37" spans="1:13" ht="15.75">
      <c r="A37" s="202" t="s">
        <v>177</v>
      </c>
      <c r="B37" s="203" t="s">
        <v>178</v>
      </c>
      <c r="C37" s="204"/>
      <c r="D37" s="181">
        <v>2819.34</v>
      </c>
      <c r="E37" s="161">
        <f>D37/$G$10/12</f>
        <v>0.45</v>
      </c>
      <c r="F37" s="162">
        <f t="shared" si="2"/>
        <v>0.6665106382978724</v>
      </c>
      <c r="G37" s="195"/>
      <c r="H37" s="196"/>
      <c r="I37" s="199">
        <v>0.97</v>
      </c>
      <c r="J37" s="113" t="s">
        <v>142</v>
      </c>
      <c r="K37" s="196"/>
      <c r="L37" s="196"/>
      <c r="M37" s="196"/>
    </row>
    <row r="38" spans="1:13" ht="15.75">
      <c r="A38" s="205" t="s">
        <v>179</v>
      </c>
      <c r="B38" s="206">
        <v>1</v>
      </c>
      <c r="C38" s="49" t="s">
        <v>155</v>
      </c>
      <c r="D38" s="181">
        <v>1127.7359999999999</v>
      </c>
      <c r="E38" s="161">
        <f>D38/$G$10/12</f>
        <v>0.17999999999999997</v>
      </c>
      <c r="F38" s="162">
        <f t="shared" si="2"/>
        <v>0.26660425531914894</v>
      </c>
      <c r="G38" s="195"/>
      <c r="H38" s="196"/>
      <c r="I38" s="207">
        <v>1.46</v>
      </c>
      <c r="J38" s="207" t="s">
        <v>142</v>
      </c>
      <c r="K38" s="196"/>
      <c r="L38" s="196"/>
      <c r="M38" s="196"/>
    </row>
    <row r="39" spans="1:13" ht="15.75">
      <c r="A39" s="205" t="s">
        <v>180</v>
      </c>
      <c r="B39" s="208">
        <v>1</v>
      </c>
      <c r="C39" s="52" t="s">
        <v>155</v>
      </c>
      <c r="D39" s="181">
        <v>1253.04</v>
      </c>
      <c r="E39" s="161">
        <f>D39/$G$10/12</f>
        <v>0.20000000000000004</v>
      </c>
      <c r="F39" s="162">
        <f t="shared" si="2"/>
        <v>0.29622695035460994</v>
      </c>
      <c r="G39" s="195"/>
      <c r="H39" s="196"/>
      <c r="I39" s="207"/>
      <c r="J39" s="207"/>
      <c r="K39" s="196"/>
      <c r="L39" s="196"/>
      <c r="M39" s="196"/>
    </row>
    <row r="40" spans="1:13" ht="15">
      <c r="A40" s="209" t="s">
        <v>181</v>
      </c>
      <c r="B40" s="210"/>
      <c r="C40" s="210"/>
      <c r="D40" s="211">
        <f>SUM(D13:D39)</f>
        <v>69832.18325698374</v>
      </c>
      <c r="E40" s="211">
        <f>SUM(E13:E39)</f>
        <v>11.146042146616823</v>
      </c>
      <c r="F40" s="212"/>
      <c r="G40" s="213"/>
      <c r="H40" s="214"/>
      <c r="I40" s="113"/>
      <c r="J40" s="113"/>
      <c r="K40" s="111"/>
      <c r="L40" s="111"/>
      <c r="M40" s="111"/>
    </row>
    <row r="41" spans="1:13" ht="15.75">
      <c r="A41" s="215" t="s">
        <v>182</v>
      </c>
      <c r="B41" s="216"/>
      <c r="C41" s="216"/>
      <c r="D41" s="217">
        <f>D40*0.1</f>
        <v>6983.218325698374</v>
      </c>
      <c r="E41" s="216"/>
      <c r="F41" s="218"/>
      <c r="G41" s="219"/>
      <c r="H41" s="220"/>
      <c r="I41" s="113"/>
      <c r="J41" s="113"/>
      <c r="K41" s="111"/>
      <c r="L41" s="111"/>
      <c r="M41" s="111"/>
    </row>
    <row r="42" spans="1:13" ht="15.75">
      <c r="A42" s="209" t="s">
        <v>183</v>
      </c>
      <c r="B42" s="210"/>
      <c r="C42" s="210"/>
      <c r="D42" s="221">
        <f>D40+D41</f>
        <v>76815.40158268211</v>
      </c>
      <c r="E42" s="222">
        <f>D42/$G$10/12</f>
        <v>12.260646361278509</v>
      </c>
      <c r="F42" s="212"/>
      <c r="G42" s="223">
        <f>G12+G14+G22+G28+G40+D41</f>
        <v>76815.4015826821</v>
      </c>
      <c r="H42" s="214"/>
      <c r="I42" s="113"/>
      <c r="J42" s="113"/>
      <c r="K42" s="111"/>
      <c r="L42" s="111"/>
      <c r="M42" s="111"/>
    </row>
    <row r="43" spans="1:13" ht="15.75">
      <c r="A43" s="224"/>
      <c r="B43" s="225"/>
      <c r="C43" s="225"/>
      <c r="D43" s="226"/>
      <c r="E43" s="227"/>
      <c r="F43" s="228"/>
      <c r="G43" s="229"/>
      <c r="H43" s="229"/>
      <c r="I43" s="126"/>
      <c r="J43" s="113"/>
      <c r="K43" s="230"/>
      <c r="L43" s="230"/>
      <c r="M43" s="230"/>
    </row>
    <row r="44" spans="1:13" ht="15.75" hidden="1">
      <c r="A44" s="231" t="s">
        <v>184</v>
      </c>
      <c r="B44" s="232">
        <f>G10-C44</f>
        <v>0</v>
      </c>
      <c r="C44" s="231">
        <v>522.1</v>
      </c>
      <c r="D44" s="223">
        <v>77250</v>
      </c>
      <c r="E44" s="233">
        <f>D44/C44/12</f>
        <v>12.330013407393219</v>
      </c>
      <c r="F44" s="234"/>
      <c r="G44" s="235" t="s">
        <v>185</v>
      </c>
      <c r="H44" s="236">
        <f>E42/E44</f>
        <v>0.9943741305201569</v>
      </c>
      <c r="I44" s="113"/>
      <c r="J44" s="113"/>
      <c r="K44" s="111" t="s">
        <v>185</v>
      </c>
      <c r="L44" s="111"/>
      <c r="M44" s="111"/>
    </row>
    <row r="45" spans="1:13" ht="15.75" hidden="1">
      <c r="A45" s="111"/>
      <c r="B45" s="111"/>
      <c r="C45" s="111"/>
      <c r="D45" s="237">
        <f>D44/1.18</f>
        <v>65466.101694915254</v>
      </c>
      <c r="E45" s="238">
        <f>E44/1.18</f>
        <v>10.449163904570526</v>
      </c>
      <c r="F45" s="239"/>
      <c r="G45" s="240" t="s">
        <v>186</v>
      </c>
      <c r="H45" s="241">
        <f>E42/E45</f>
        <v>1.173361474013785</v>
      </c>
      <c r="I45" s="113"/>
      <c r="J45" s="113"/>
      <c r="K45" s="111"/>
      <c r="L45" s="111"/>
      <c r="M45" s="111"/>
    </row>
    <row r="46" spans="1:13" ht="15.75" hidden="1">
      <c r="A46" s="111"/>
      <c r="B46" s="111"/>
      <c r="C46" s="111"/>
      <c r="D46" s="227"/>
      <c r="E46" s="227"/>
      <c r="F46" s="242"/>
      <c r="G46" s="146"/>
      <c r="H46" s="243"/>
      <c r="I46" s="113"/>
      <c r="J46" s="113"/>
      <c r="K46" s="111" t="s">
        <v>187</v>
      </c>
      <c r="L46" s="111"/>
      <c r="M46" s="111"/>
    </row>
    <row r="47" spans="1:13" ht="15" hidden="1">
      <c r="A47" s="111"/>
      <c r="B47" s="111"/>
      <c r="C47" s="111"/>
      <c r="D47" s="244">
        <f>E47*G10*12</f>
        <v>56136.19200000001</v>
      </c>
      <c r="E47" s="244">
        <v>8.96</v>
      </c>
      <c r="F47" s="244"/>
      <c r="G47" s="244" t="s">
        <v>187</v>
      </c>
      <c r="H47" s="245">
        <f>E42/E47</f>
        <v>1.3683757099641192</v>
      </c>
      <c r="I47" s="113"/>
      <c r="J47" s="113"/>
      <c r="K47" s="111" t="s">
        <v>188</v>
      </c>
      <c r="L47" s="111"/>
      <c r="M47" s="111"/>
    </row>
    <row r="48" spans="1:13" ht="15" hidden="1">
      <c r="A48" s="111"/>
      <c r="B48" s="111"/>
      <c r="C48" s="111"/>
      <c r="D48" s="246">
        <f>D42-D47</f>
        <v>20679.209582682102</v>
      </c>
      <c r="E48" s="246">
        <f>E42-E47</f>
        <v>3.300646361278508</v>
      </c>
      <c r="F48" s="247"/>
      <c r="G48" s="247" t="s">
        <v>189</v>
      </c>
      <c r="H48" s="111"/>
      <c r="I48" s="113"/>
      <c r="J48" s="113"/>
      <c r="K48" s="111"/>
      <c r="L48" s="111"/>
      <c r="M48" s="111"/>
    </row>
    <row r="49" spans="1:13" ht="15" hidden="1">
      <c r="A49" s="111"/>
      <c r="B49" s="111"/>
      <c r="C49" s="111"/>
      <c r="D49" s="111"/>
      <c r="E49" s="111"/>
      <c r="F49" s="111"/>
      <c r="G49" s="111"/>
      <c r="H49" s="111"/>
      <c r="I49" s="113"/>
      <c r="J49" s="113"/>
      <c r="K49" s="111"/>
      <c r="L49" s="111"/>
      <c r="M49" s="111"/>
    </row>
    <row r="50" spans="1:13" ht="15" hidden="1">
      <c r="A50" s="111"/>
      <c r="B50" s="111"/>
      <c r="C50" s="111"/>
      <c r="D50" s="111"/>
      <c r="E50" s="111"/>
      <c r="F50" s="111"/>
      <c r="G50" s="111"/>
      <c r="H50" s="111"/>
      <c r="I50" s="113"/>
      <c r="J50" s="113"/>
      <c r="K50" s="111"/>
      <c r="L50" s="111"/>
      <c r="M50" s="111"/>
    </row>
    <row r="51" spans="1:13" ht="15">
      <c r="A51" s="111"/>
      <c r="B51" s="111"/>
      <c r="C51" s="111"/>
      <c r="D51" s="111"/>
      <c r="E51" s="111"/>
      <c r="F51" s="111"/>
      <c r="G51" s="111"/>
      <c r="H51" s="111"/>
      <c r="I51" s="113"/>
      <c r="J51" s="113"/>
      <c r="K51" s="111"/>
      <c r="L51" s="111"/>
      <c r="M51" s="111"/>
    </row>
    <row r="52" spans="1:13" ht="15">
      <c r="A52" s="111"/>
      <c r="B52" s="111"/>
      <c r="C52" s="111"/>
      <c r="D52" s="111"/>
      <c r="E52" s="111"/>
      <c r="F52" s="111"/>
      <c r="G52" s="111"/>
      <c r="H52" s="111"/>
      <c r="I52" s="113"/>
      <c r="J52" s="113"/>
      <c r="K52" s="111"/>
      <c r="L52" s="111"/>
      <c r="M52" s="111"/>
    </row>
    <row r="53" spans="1:13" ht="15">
      <c r="A53" s="111"/>
      <c r="B53" s="111"/>
      <c r="C53" s="111"/>
      <c r="D53" s="111"/>
      <c r="E53" s="111"/>
      <c r="F53" s="111"/>
      <c r="G53" s="111"/>
      <c r="H53" s="111"/>
      <c r="I53" s="113"/>
      <c r="J53" s="113"/>
      <c r="K53" s="111"/>
      <c r="L53" s="111"/>
      <c r="M53" s="111"/>
    </row>
    <row r="54" spans="1:13" ht="15">
      <c r="A54" s="111"/>
      <c r="B54" s="111"/>
      <c r="C54" s="111"/>
      <c r="D54" s="111"/>
      <c r="E54" s="111"/>
      <c r="F54" s="111"/>
      <c r="G54" s="111"/>
      <c r="H54" s="111"/>
      <c r="I54" s="113"/>
      <c r="J54" s="113"/>
      <c r="K54" s="111"/>
      <c r="L54" s="111"/>
      <c r="M54" s="111"/>
    </row>
    <row r="55" spans="1:13" ht="15">
      <c r="A55" s="111"/>
      <c r="B55" s="111"/>
      <c r="C55" s="111"/>
      <c r="D55" s="111"/>
      <c r="E55" s="111"/>
      <c r="F55" s="111"/>
      <c r="G55" s="111"/>
      <c r="H55" s="111"/>
      <c r="I55" s="113"/>
      <c r="J55" s="113"/>
      <c r="K55" s="111"/>
      <c r="L55" s="111"/>
      <c r="M55" s="111"/>
    </row>
    <row r="56" spans="1:13" ht="15">
      <c r="A56" s="111"/>
      <c r="B56" s="111"/>
      <c r="C56" s="111"/>
      <c r="D56" s="111"/>
      <c r="E56" s="111"/>
      <c r="F56" s="111"/>
      <c r="G56" s="111"/>
      <c r="H56" s="111"/>
      <c r="I56" s="113"/>
      <c r="J56" s="113"/>
      <c r="K56" s="111"/>
      <c r="L56" s="111"/>
      <c r="M56" s="111"/>
    </row>
  </sheetData>
  <mergeCells count="14"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9">
      <selection activeCell="C38" sqref="C38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48"/>
      <c r="B1" s="248"/>
      <c r="C1" s="111"/>
      <c r="D1" s="2" t="s">
        <v>190</v>
      </c>
      <c r="E1" s="2"/>
    </row>
    <row r="2" spans="1:5" ht="15.75">
      <c r="A2" s="248"/>
      <c r="B2" s="248"/>
      <c r="C2" s="114" t="s">
        <v>1</v>
      </c>
      <c r="D2" s="114"/>
      <c r="E2" s="249"/>
    </row>
    <row r="3" spans="1:5" ht="15.75">
      <c r="A3" s="248"/>
      <c r="B3" s="248"/>
      <c r="C3" s="115" t="s">
        <v>2</v>
      </c>
      <c r="D3" s="115"/>
      <c r="E3" s="115"/>
    </row>
    <row r="4" spans="1:5" ht="15.75">
      <c r="A4" s="248"/>
      <c r="B4" s="248"/>
      <c r="C4" s="116"/>
      <c r="D4" s="117" t="s">
        <v>3</v>
      </c>
      <c r="E4" s="248"/>
    </row>
    <row r="5" spans="1:5" ht="15.75">
      <c r="A5" s="248"/>
      <c r="B5" s="248"/>
      <c r="C5" s="119" t="s">
        <v>131</v>
      </c>
      <c r="D5" s="117"/>
      <c r="E5" s="248"/>
    </row>
    <row r="6" spans="1:5" ht="12.75">
      <c r="A6" s="248"/>
      <c r="B6" s="248"/>
      <c r="C6" s="16" t="s">
        <v>4</v>
      </c>
      <c r="D6" s="121"/>
      <c r="E6" s="248"/>
    </row>
    <row r="7" spans="1:5" ht="12.75">
      <c r="A7" s="248"/>
      <c r="B7" s="248"/>
      <c r="C7" s="21" t="s">
        <v>5</v>
      </c>
      <c r="D7" s="123"/>
      <c r="E7" s="248"/>
    </row>
    <row r="8" spans="1:5" ht="16.5">
      <c r="A8" s="250" t="s">
        <v>132</v>
      </c>
      <c r="B8" s="250"/>
      <c r="C8" s="250"/>
      <c r="D8" s="250"/>
      <c r="E8" s="250"/>
    </row>
    <row r="9" spans="1:8" ht="16.5">
      <c r="A9" s="251" t="s">
        <v>191</v>
      </c>
      <c r="B9" s="251"/>
      <c r="C9" s="251"/>
      <c r="D9" s="251"/>
      <c r="E9" s="251"/>
      <c r="G9" s="129">
        <v>352.5</v>
      </c>
      <c r="H9" s="130">
        <v>522.1</v>
      </c>
    </row>
    <row r="10" spans="1:5" ht="16.5">
      <c r="A10" s="252"/>
      <c r="B10" s="252"/>
      <c r="C10" s="252" t="s">
        <v>10</v>
      </c>
      <c r="D10" s="252"/>
      <c r="E10" s="252"/>
    </row>
    <row r="11" spans="1:5" ht="94.5">
      <c r="A11" s="253"/>
      <c r="B11" s="132" t="s">
        <v>134</v>
      </c>
      <c r="C11" s="133"/>
      <c r="D11" s="254" t="s">
        <v>192</v>
      </c>
      <c r="E11" s="254" t="s">
        <v>193</v>
      </c>
    </row>
    <row r="12" spans="1:5" ht="15.75">
      <c r="A12" s="255" t="s">
        <v>194</v>
      </c>
      <c r="B12" s="256"/>
      <c r="C12" s="256"/>
      <c r="D12" s="256"/>
      <c r="E12" s="257"/>
    </row>
    <row r="13" spans="1:5" ht="47.25">
      <c r="A13" s="157" t="s">
        <v>195</v>
      </c>
      <c r="B13" s="258">
        <v>2</v>
      </c>
      <c r="C13" s="259" t="s">
        <v>141</v>
      </c>
      <c r="D13" s="260">
        <v>10538.039690502963</v>
      </c>
      <c r="E13" s="261">
        <f>D13/12/$H$9</f>
        <v>1.6819957368484586</v>
      </c>
    </row>
    <row r="14" spans="1:5" ht="47.25">
      <c r="A14" s="144" t="s">
        <v>196</v>
      </c>
      <c r="B14" s="262">
        <v>12</v>
      </c>
      <c r="C14" s="263" t="s">
        <v>155</v>
      </c>
      <c r="D14" s="264">
        <v>0</v>
      </c>
      <c r="E14" s="265">
        <f>D14/12/$H$9</f>
        <v>0</v>
      </c>
    </row>
    <row r="15" spans="1:5" ht="31.5">
      <c r="A15" s="144" t="s">
        <v>197</v>
      </c>
      <c r="B15" s="262">
        <v>2</v>
      </c>
      <c r="C15" s="263" t="s">
        <v>155</v>
      </c>
      <c r="D15" s="264">
        <v>0</v>
      </c>
      <c r="E15" s="265">
        <f>D15/12/$H$9</f>
        <v>0</v>
      </c>
    </row>
    <row r="16" spans="1:5" ht="31.5">
      <c r="A16" s="144" t="s">
        <v>198</v>
      </c>
      <c r="B16" s="262">
        <v>1</v>
      </c>
      <c r="C16" s="263" t="s">
        <v>155</v>
      </c>
      <c r="D16" s="266">
        <v>0</v>
      </c>
      <c r="E16" s="267">
        <f>D16/12/$H$9</f>
        <v>0</v>
      </c>
    </row>
    <row r="17" spans="1:5" ht="15.75">
      <c r="A17" s="268" t="s">
        <v>143</v>
      </c>
      <c r="B17" s="269"/>
      <c r="C17" s="269"/>
      <c r="D17" s="269"/>
      <c r="E17" s="270"/>
    </row>
    <row r="18" spans="1:5" ht="15.75">
      <c r="A18" s="157" t="s">
        <v>199</v>
      </c>
      <c r="B18" s="258">
        <v>4</v>
      </c>
      <c r="C18" s="259" t="s">
        <v>155</v>
      </c>
      <c r="D18" s="271">
        <v>0</v>
      </c>
      <c r="E18" s="265">
        <f>D18/12/$H$9</f>
        <v>0</v>
      </c>
    </row>
    <row r="19" spans="1:5" ht="15.75">
      <c r="A19" s="144" t="s">
        <v>200</v>
      </c>
      <c r="B19" s="272"/>
      <c r="C19" s="263" t="s">
        <v>141</v>
      </c>
      <c r="D19" s="264">
        <v>0</v>
      </c>
      <c r="E19" s="265">
        <f>D19/12/$H$9</f>
        <v>0</v>
      </c>
    </row>
    <row r="20" spans="1:5" ht="31.5">
      <c r="A20" s="169" t="s">
        <v>201</v>
      </c>
      <c r="B20" s="273">
        <v>1</v>
      </c>
      <c r="C20" s="274" t="s">
        <v>202</v>
      </c>
      <c r="D20" s="275">
        <v>2044.3612422960728</v>
      </c>
      <c r="E20" s="265">
        <f>D20/12/$H$9</f>
        <v>0.32630422688758104</v>
      </c>
    </row>
    <row r="21" spans="1:5" ht="15.75">
      <c r="A21" s="276" t="s">
        <v>203</v>
      </c>
      <c r="B21" s="277"/>
      <c r="C21" s="277"/>
      <c r="D21" s="278"/>
      <c r="E21" s="279"/>
    </row>
    <row r="22" spans="1:5" ht="94.5">
      <c r="A22" s="280" t="s">
        <v>204</v>
      </c>
      <c r="B22" s="281" t="s">
        <v>205</v>
      </c>
      <c r="C22" s="282"/>
      <c r="D22" s="283">
        <v>0</v>
      </c>
      <c r="E22" s="265">
        <f>D22/12/$H$9</f>
        <v>0</v>
      </c>
    </row>
    <row r="23" spans="1:14" ht="15.75">
      <c r="A23" s="284" t="s">
        <v>206</v>
      </c>
      <c r="B23" s="285" t="s">
        <v>202</v>
      </c>
      <c r="C23" s="286"/>
      <c r="D23" s="287">
        <v>3106.0644955824105</v>
      </c>
      <c r="E23" s="288">
        <f>D23/12/$H$9</f>
        <v>0.49576461973798286</v>
      </c>
      <c r="F23" s="289"/>
      <c r="G23" s="289"/>
      <c r="H23" s="289"/>
      <c r="I23" s="289"/>
      <c r="J23" s="289"/>
      <c r="K23" s="289"/>
      <c r="L23" s="289"/>
      <c r="M23" s="289"/>
      <c r="N23" s="289"/>
    </row>
    <row r="24" spans="1:5" ht="15.75">
      <c r="A24" s="290" t="s">
        <v>207</v>
      </c>
      <c r="B24" s="291"/>
      <c r="C24" s="291"/>
      <c r="D24" s="292"/>
      <c r="E24" s="293"/>
    </row>
    <row r="25" spans="1:5" ht="15.75">
      <c r="A25" s="294" t="s">
        <v>208</v>
      </c>
      <c r="B25" s="295"/>
      <c r="C25" s="296"/>
      <c r="D25" s="264"/>
      <c r="E25" s="297">
        <f>D25/12/$H$9</f>
        <v>0</v>
      </c>
    </row>
    <row r="26" spans="1:5" ht="31.5">
      <c r="A26" s="298" t="s">
        <v>209</v>
      </c>
      <c r="B26" s="299"/>
      <c r="C26" s="300"/>
      <c r="D26" s="264"/>
      <c r="E26" s="297">
        <f>D26/12/$H$9</f>
        <v>0</v>
      </c>
    </row>
    <row r="27" spans="1:5" ht="14.25">
      <c r="A27" s="301" t="s">
        <v>210</v>
      </c>
      <c r="B27" s="302"/>
      <c r="C27" s="302"/>
      <c r="D27" s="302"/>
      <c r="E27" s="303"/>
    </row>
    <row r="28" spans="1:5" ht="15.75">
      <c r="A28" s="304" t="s">
        <v>211</v>
      </c>
      <c r="B28" s="305"/>
      <c r="C28" s="305"/>
      <c r="D28" s="306">
        <f>D13+D14+D15+D16+D18+D19+D20+D22+D23+D25+D26</f>
        <v>15688.465428381445</v>
      </c>
      <c r="E28" s="307">
        <f>E13+E14+E15+E16+E18+E19+E20+E22+E23+E25+E26</f>
        <v>2.5040645834740225</v>
      </c>
    </row>
    <row r="30" ht="12.75">
      <c r="D30" s="308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2012-06-18T06:17:04Z</cp:lastPrinted>
  <dcterms:created xsi:type="dcterms:W3CDTF">1996-10-08T23:32:33Z</dcterms:created>
  <dcterms:modified xsi:type="dcterms:W3CDTF">2012-06-18T06:18:10Z</dcterms:modified>
  <cp:category/>
  <cp:version/>
  <cp:contentType/>
  <cp:contentStatus/>
</cp:coreProperties>
</file>