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<sst xmlns="http://schemas.openxmlformats.org/spreadsheetml/2006/main" count="569" uniqueCount="435">
  <si>
    <t>Приложение №1</t>
  </si>
  <si>
    <t>к лоту № 32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</si>
  <si>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</si>
  <si>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</si>
  <si>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</si>
  <si>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</si>
  <si>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</si>
  <si>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</si>
  <si>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</si>
  <si>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</si>
  <si>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</si>
  <si>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</si>
  <si>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</si>
  <si>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</si>
  <si>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Д. Событий 26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</si>
  <si>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</si>
  <si>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</si>
  <si>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</si>
  <si>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</si>
  <si>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</si>
  <si>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</si>
  <si>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</si>
  <si>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</si>
  <si>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</si>
  <si>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</si>
  <si>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</si>
  <si>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</si>
  <si>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</si>
  <si>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</si>
  <si>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</si>
  <si>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</si>
  <si>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</si>
  <si>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</si>
  <si>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</si>
  <si>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</si>
  <si>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</si>
  <si>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</si>
  <si>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</si>
  <si>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</si>
  <si>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</si>
  <si>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</si>
  <si>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</si>
  <si>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</si>
  <si>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</si>
  <si>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</si>
  <si>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</si>
  <si>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</si>
  <si>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</si>
  <si>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</si>
  <si>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</si>
  <si>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</si>
  <si>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</si>
  <si>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</si>
  <si>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</si>
  <si>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</si>
  <si>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</si>
  <si>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</si>
  <si>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</si>
  <si>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</si>
  <si>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</si>
  <si>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</si>
  <si>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</si>
  <si>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</si>
  <si>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</si>
  <si>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</si>
  <si>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</si>
  <si>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</si>
  <si>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</si>
  <si>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</si>
  <si>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</si>
  <si>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</si>
  <si>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 xml:space="preserve"> трещины, выбоины</t>
  </si>
  <si>
    <t>2. Наружные и внутренние капитальные стены</t>
  </si>
  <si>
    <t>бревенчатые</t>
  </si>
  <si>
    <t xml:space="preserve"> осадка, грибок, сырость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</si>
  <si>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</si>
  <si>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</si>
  <si>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</si>
  <si>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</si>
  <si>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</si>
  <si>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</si>
  <si>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</si>
  <si>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</si>
  <si>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</si>
  <si>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</si>
  <si>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</si>
  <si>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 xml:space="preserve"> трещины, трещины в обрешетке</t>
  </si>
  <si>
    <t>6. Полы</t>
  </si>
  <si>
    <t>дощатые по лагам</t>
  </si>
  <si>
    <t xml:space="preserve">гниль, деформация, </t>
  </si>
  <si>
    <t>7. Проемы</t>
  </si>
  <si>
    <t>окна</t>
  </si>
  <si>
    <t>деревянные двухстворчатые</t>
  </si>
  <si>
    <t>гниль рам, колод, осадка,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</si>
  <si>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</si>
  <si>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</si>
  <si>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</si>
  <si>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</si>
  <si>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</si>
  <si>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</si>
  <si>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</si>
  <si>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</si>
  <si>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</si>
  <si>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</si>
  <si>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</si>
  <si>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</si>
  <si>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</si>
  <si>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</si>
  <si>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</si>
  <si>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</si>
  <si>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</si>
  <si>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</si>
  <si>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</si>
  <si>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</si>
  <si>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</si>
  <si>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</si>
  <si>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</si>
  <si>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</si>
  <si>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</si>
  <si>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</si>
  <si>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</si>
  <si>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</si>
  <si>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</si>
  <si>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</si>
  <si>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</si>
  <si>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</si>
  <si>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</si>
  <si>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</si>
  <si>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</si>
  <si>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</si>
  <si>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</si>
  <si>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</si>
  <si>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</si>
  <si>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</si>
  <si>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</si>
  <si>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</si>
  <si>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</si>
  <si>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</si>
  <si>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</si>
  <si>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</si>
  <si>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</si>
  <si>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</si>
  <si>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</si>
  <si>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</si>
  <si>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</si>
  <si>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</si>
  <si>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</si>
  <si>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</si>
  <si>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</si>
  <si>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</si>
  <si>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</si>
  <si>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</si>
  <si>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</si>
  <si>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</si>
  <si>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</si>
  <si>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</si>
  <si>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</si>
  <si>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</si>
  <si>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</si>
  <si>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</si>
  <si>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</si>
  <si>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</si>
  <si>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</si>
  <si>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</si>
  <si>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</si>
  <si>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</si>
  <si>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</si>
  <si>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</si>
  <si>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</si>
  <si>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</si>
  <si>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</si>
  <si>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</si>
  <si>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</si>
  <si>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</si>
  <si>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</si>
  <si>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</si>
  <si>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</si>
  <si>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</si>
  <si>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</si>
  <si>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</si>
  <si>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</si>
  <si>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</si>
  <si>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</si>
  <si>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</si>
  <si>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</si>
  <si>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</si>
  <si>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</si>
  <si>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</si>
  <si>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</si>
  <si>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</si>
  <si>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</si>
  <si>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</si>
  <si>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 xml:space="preserve"> Д.В. Гришак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</si>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</sst>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2" fontId="1" fillId="2" borderId="5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.%20&#1057;&#1086;&#1073;&#1099;&#1090;&#1080;&#1081;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Д. Событий 26</v>
          </cell>
        </row>
        <row r="29">
          <cell r="D29">
            <v>2</v>
          </cell>
        </row>
        <row r="45">
          <cell r="E45">
            <v>344.7</v>
          </cell>
        </row>
        <row r="50">
          <cell r="C50">
            <v>1</v>
          </cell>
        </row>
      </sheetData>
      <sheetData sheetId="1">
        <row r="16">
          <cell r="DH16">
            <v>1</v>
          </cell>
        </row>
        <row r="19">
          <cell r="AF19" t="str">
            <v>Д. Событий 26</v>
          </cell>
        </row>
      </sheetData>
      <sheetData sheetId="3">
        <row r="7">
          <cell r="G7">
            <v>1.3589366840731072</v>
          </cell>
        </row>
      </sheetData>
      <sheetData sheetId="4">
        <row r="20">
          <cell r="M20">
            <v>0</v>
          </cell>
        </row>
        <row r="43">
          <cell r="M43">
            <v>2795.8382478234125</v>
          </cell>
        </row>
        <row r="68">
          <cell r="M68">
            <v>143.30612964382408</v>
          </cell>
        </row>
        <row r="81">
          <cell r="M81">
            <v>382.14967905019756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35.095378688283446</v>
          </cell>
        </row>
        <row r="137">
          <cell r="M137">
            <v>74.87014120167134</v>
          </cell>
        </row>
        <row r="172">
          <cell r="M172">
            <v>252.36676868725763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108.90827815372722</v>
          </cell>
        </row>
        <row r="208">
          <cell r="M208">
            <v>0</v>
          </cell>
        </row>
        <row r="215">
          <cell r="M215">
            <v>298.0331363544756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983.929961250915</v>
          </cell>
        </row>
        <row r="248">
          <cell r="A248" t="str">
            <v>20. Частичный ремонт кровли</v>
          </cell>
        </row>
        <row r="258">
          <cell r="M258">
            <v>0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243.35366980556984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213.43518879552295</v>
          </cell>
        </row>
      </sheetData>
      <sheetData sheetId="5">
        <row r="21">
          <cell r="F21">
            <v>0</v>
          </cell>
        </row>
        <row r="46">
          <cell r="F46">
            <v>38.7810563017592</v>
          </cell>
        </row>
        <row r="48">
          <cell r="F48">
            <v>1.9877985024458982</v>
          </cell>
        </row>
        <row r="49">
          <cell r="F49">
            <v>5.300796006522396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0.5813454075490689</v>
          </cell>
        </row>
        <row r="220">
          <cell r="F220">
            <v>1.83366512732763</v>
          </cell>
        </row>
        <row r="221">
          <cell r="F221">
            <v>0</v>
          </cell>
        </row>
        <row r="222">
          <cell r="F222">
            <v>20.4865204710619</v>
          </cell>
        </row>
        <row r="223">
          <cell r="F223">
            <v>8.832006884750882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1.768177087065929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2.4665965173628592</v>
          </cell>
        </row>
      </sheetData>
      <sheetData sheetId="6">
        <row r="88">
          <cell r="F88">
            <v>42860.86076338357</v>
          </cell>
        </row>
      </sheetData>
      <sheetData sheetId="7">
        <row r="19">
          <cell r="G19">
            <v>0</v>
          </cell>
        </row>
        <row r="49">
          <cell r="G49">
            <v>127.16953895171869</v>
          </cell>
        </row>
        <row r="60">
          <cell r="G60">
            <v>4.136735956420734</v>
          </cell>
        </row>
        <row r="70">
          <cell r="G70">
            <v>4.136735956420734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210.757464</v>
          </cell>
        </row>
        <row r="139">
          <cell r="H139">
            <v>39.745728</v>
          </cell>
        </row>
        <row r="149">
          <cell r="H149">
            <v>0</v>
          </cell>
        </row>
        <row r="155">
          <cell r="H155">
            <v>132.2171052631579</v>
          </cell>
        </row>
        <row r="164">
          <cell r="H164">
            <v>941.4907860000001</v>
          </cell>
        </row>
        <row r="186">
          <cell r="H186">
            <v>350.30431999999996</v>
          </cell>
        </row>
        <row r="199">
          <cell r="H199">
            <v>0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1623.70586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596.3810000000001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H18" sqref="H18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10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1">
        <f>C44*3.24</f>
        <v>1295.676</v>
      </c>
      <c r="E41" s="23"/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3">
        <v>399.9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4">
        <v>344.7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258.6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4"/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4">
        <v>0</v>
      </c>
      <c r="G49" s="5" t="s">
        <v>30</v>
      </c>
      <c r="K49" s="22"/>
    </row>
    <row r="50" spans="1:11" ht="15.75">
      <c r="A50" s="1" t="s">
        <v>50</v>
      </c>
      <c r="B50" s="20"/>
      <c r="C50" s="20">
        <v>1</v>
      </c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>
        <v>34.5</v>
      </c>
      <c r="K51" s="22"/>
    </row>
    <row r="52" spans="1:11" ht="19.5" customHeight="1">
      <c r="A52" s="1" t="s">
        <v>53</v>
      </c>
      <c r="B52" s="1"/>
      <c r="C52" s="1"/>
      <c r="D52" s="21"/>
      <c r="E52" s="34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3">
        <f>C44*1.15</f>
        <v>459.88499999999993</v>
      </c>
      <c r="F53" s="5" t="s">
        <v>30</v>
      </c>
      <c r="G53" s="5"/>
      <c r="K53" s="22"/>
    </row>
    <row r="54" spans="1:11" ht="21" customHeight="1">
      <c r="A54" s="1" t="s">
        <v>55</v>
      </c>
      <c r="B54" s="33"/>
      <c r="C54" s="33">
        <f>E53</f>
        <v>459.88499999999993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3">
        <f>E45*1.2</f>
        <v>413.64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4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5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3">
        <f>A56*0.8</f>
        <v>330.91200000000003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3">
        <f>A56-C59</f>
        <v>82.72799999999995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3" t="s">
        <v>17</v>
      </c>
      <c r="G61" s="21"/>
      <c r="K61" s="22"/>
    </row>
    <row r="62" spans="1:7" ht="18" customHeight="1">
      <c r="A62" s="36" t="s">
        <v>63</v>
      </c>
      <c r="B62" s="36"/>
      <c r="C62" s="20">
        <v>21</v>
      </c>
      <c r="D62" s="7" t="s">
        <v>64</v>
      </c>
      <c r="E62" s="7"/>
      <c r="F62" s="7"/>
      <c r="G62" s="7"/>
    </row>
    <row r="63" spans="1:7" ht="18" customHeight="1">
      <c r="A63" s="36"/>
      <c r="B63" s="37"/>
      <c r="C63" s="37"/>
      <c r="D63" s="38"/>
      <c r="E63" s="38"/>
      <c r="F63" s="38"/>
      <c r="G63" s="38"/>
    </row>
    <row r="64" spans="1:7" ht="18" customHeight="1">
      <c r="A64" s="36"/>
      <c r="B64" s="37"/>
      <c r="C64" s="37"/>
      <c r="D64" s="38"/>
      <c r="E64" s="38"/>
      <c r="F64" s="38"/>
      <c r="G64" s="38"/>
    </row>
    <row r="65" spans="1:7" ht="15.75">
      <c r="A65" s="39" t="s">
        <v>65</v>
      </c>
      <c r="B65" s="39"/>
      <c r="C65" s="39"/>
      <c r="D65" s="39"/>
      <c r="E65" s="39"/>
      <c r="F65" s="39"/>
      <c r="G65" s="39"/>
    </row>
    <row r="67" spans="1:7" ht="64.5" customHeight="1">
      <c r="A67" s="40" t="s">
        <v>66</v>
      </c>
      <c r="B67" s="40"/>
      <c r="C67" s="41"/>
      <c r="D67" s="42" t="s">
        <v>67</v>
      </c>
      <c r="E67" s="42"/>
      <c r="F67" s="42" t="s">
        <v>68</v>
      </c>
      <c r="G67" s="42"/>
    </row>
    <row r="68" spans="1:7" ht="15" customHeight="1">
      <c r="A68" s="43" t="s">
        <v>69</v>
      </c>
      <c r="B68" s="43"/>
      <c r="C68" s="44"/>
      <c r="D68" s="45" t="s">
        <v>70</v>
      </c>
      <c r="E68" s="45"/>
      <c r="F68" s="45" t="s">
        <v>71</v>
      </c>
      <c r="G68" s="45"/>
    </row>
    <row r="69" spans="1:7" ht="15" customHeight="1">
      <c r="A69" s="43" t="s">
        <v>72</v>
      </c>
      <c r="B69" s="43"/>
      <c r="C69" s="44"/>
      <c r="D69" s="45" t="s">
        <v>73</v>
      </c>
      <c r="E69" s="45"/>
      <c r="F69" s="45" t="s">
        <v>74</v>
      </c>
      <c r="G69" s="45"/>
    </row>
    <row r="70" spans="1:7" ht="15" customHeight="1">
      <c r="A70" s="43" t="s">
        <v>75</v>
      </c>
      <c r="B70" s="43"/>
      <c r="C70" s="44"/>
      <c r="D70" s="45" t="s">
        <v>76</v>
      </c>
      <c r="E70" s="45"/>
      <c r="F70" s="45"/>
      <c r="G70" s="45"/>
    </row>
    <row r="71" spans="1:7" ht="15.75">
      <c r="A71" s="46" t="s">
        <v>77</v>
      </c>
      <c r="B71" s="46"/>
      <c r="C71" s="47"/>
      <c r="D71" s="42"/>
      <c r="E71" s="42"/>
      <c r="F71" s="42"/>
      <c r="G71" s="42"/>
    </row>
    <row r="72" spans="1:7" ht="15" customHeight="1">
      <c r="A72" s="46" t="s">
        <v>78</v>
      </c>
      <c r="B72" s="46"/>
      <c r="C72" s="47"/>
      <c r="D72" s="42" t="s">
        <v>79</v>
      </c>
      <c r="E72" s="42"/>
      <c r="F72" s="42" t="s">
        <v>80</v>
      </c>
      <c r="G72" s="42"/>
    </row>
    <row r="73" spans="1:7" ht="15" customHeight="1">
      <c r="A73" s="46" t="s">
        <v>81</v>
      </c>
      <c r="B73" s="46"/>
      <c r="C73" s="47"/>
      <c r="D73" s="42"/>
      <c r="E73" s="42"/>
      <c r="F73" s="42"/>
      <c r="G73" s="42"/>
    </row>
    <row r="74" spans="1:7" ht="15" customHeight="1">
      <c r="A74" s="46" t="s">
        <v>82</v>
      </c>
      <c r="B74" s="46"/>
      <c r="C74" s="47"/>
      <c r="D74" s="42"/>
      <c r="E74" s="42"/>
      <c r="F74" s="42"/>
      <c r="G74" s="42"/>
    </row>
    <row r="75" spans="1:7" ht="15.75">
      <c r="A75" s="46" t="s">
        <v>83</v>
      </c>
      <c r="B75" s="46"/>
      <c r="C75" s="47"/>
      <c r="D75" s="42"/>
      <c r="E75" s="42"/>
      <c r="F75" s="42"/>
      <c r="G75" s="42"/>
    </row>
    <row r="76" spans="1:7" ht="15" customHeight="1">
      <c r="A76" s="43" t="s">
        <v>84</v>
      </c>
      <c r="B76" s="43"/>
      <c r="C76" s="44"/>
      <c r="D76" s="45" t="s">
        <v>85</v>
      </c>
      <c r="E76" s="45"/>
      <c r="F76" s="45" t="s">
        <v>86</v>
      </c>
      <c r="G76" s="45"/>
    </row>
    <row r="77" spans="1:7" ht="15" customHeight="1">
      <c r="A77" s="43" t="s">
        <v>87</v>
      </c>
      <c r="B77" s="43"/>
      <c r="C77" s="43"/>
      <c r="D77" s="45" t="s">
        <v>88</v>
      </c>
      <c r="E77" s="45"/>
      <c r="F77" s="45" t="s">
        <v>89</v>
      </c>
      <c r="G77" s="45"/>
    </row>
    <row r="78" spans="1:7" ht="15.75">
      <c r="A78" s="48" t="s">
        <v>90</v>
      </c>
      <c r="B78" s="49"/>
      <c r="C78" s="49"/>
      <c r="D78" s="50"/>
      <c r="E78" s="51"/>
      <c r="F78" s="50"/>
      <c r="G78" s="51"/>
    </row>
    <row r="79" spans="1:7" ht="27.75" customHeight="1">
      <c r="A79" s="52" t="s">
        <v>91</v>
      </c>
      <c r="B79" s="53"/>
      <c r="C79" s="53"/>
      <c r="D79" s="54" t="s">
        <v>92</v>
      </c>
      <c r="E79" s="55"/>
      <c r="F79" s="56" t="s">
        <v>93</v>
      </c>
      <c r="G79" s="57"/>
    </row>
    <row r="80" spans="1:7" ht="15" customHeight="1">
      <c r="A80" s="52" t="s">
        <v>94</v>
      </c>
      <c r="B80" s="53"/>
      <c r="C80" s="53"/>
      <c r="D80" s="54" t="s">
        <v>95</v>
      </c>
      <c r="E80" s="55"/>
      <c r="F80" s="45" t="s">
        <v>96</v>
      </c>
      <c r="G80" s="45"/>
    </row>
    <row r="81" spans="1:7" ht="15.75">
      <c r="A81" s="58" t="s">
        <v>83</v>
      </c>
      <c r="B81" s="59"/>
      <c r="C81" s="59"/>
      <c r="D81" s="60"/>
      <c r="E81" s="61"/>
      <c r="F81" s="54"/>
      <c r="G81" s="55"/>
    </row>
    <row r="82" spans="1:7" ht="15.75">
      <c r="A82" s="48" t="s">
        <v>97</v>
      </c>
      <c r="B82" s="49"/>
      <c r="C82" s="62"/>
      <c r="D82" s="63"/>
      <c r="E82" s="63"/>
      <c r="F82" s="50"/>
      <c r="G82" s="51"/>
    </row>
    <row r="83" spans="1:7" ht="32.25" customHeight="1">
      <c r="A83" s="52" t="s">
        <v>98</v>
      </c>
      <c r="B83" s="53"/>
      <c r="C83" s="64"/>
      <c r="D83" s="65"/>
      <c r="E83" s="66"/>
      <c r="F83" s="67"/>
      <c r="G83" s="68"/>
    </row>
    <row r="84" spans="1:7" ht="15" customHeight="1">
      <c r="A84" s="52" t="s">
        <v>99</v>
      </c>
      <c r="B84" s="53"/>
      <c r="C84" s="64"/>
      <c r="D84" s="69" t="s">
        <v>100</v>
      </c>
      <c r="E84" s="69"/>
      <c r="F84" s="67" t="s">
        <v>101</v>
      </c>
      <c r="G84" s="68"/>
    </row>
    <row r="85" spans="1:7" ht="17.25" customHeight="1">
      <c r="A85" s="58" t="s">
        <v>83</v>
      </c>
      <c r="B85" s="59"/>
      <c r="C85" s="70"/>
      <c r="D85" s="69"/>
      <c r="E85" s="69"/>
      <c r="F85" s="60"/>
      <c r="G85" s="61"/>
    </row>
    <row r="86" spans="1:7" ht="29.25" customHeight="1">
      <c r="A86" s="48" t="s">
        <v>102</v>
      </c>
      <c r="B86" s="71"/>
      <c r="C86" s="71"/>
      <c r="D86" s="50"/>
      <c r="E86" s="72"/>
      <c r="F86" s="54"/>
      <c r="G86" s="73"/>
    </row>
    <row r="87" spans="1:7" ht="15.75">
      <c r="A87" s="52" t="s">
        <v>103</v>
      </c>
      <c r="B87" s="53"/>
      <c r="C87" s="53"/>
      <c r="D87" s="54" t="s">
        <v>26</v>
      </c>
      <c r="E87" s="55"/>
      <c r="F87" s="54"/>
      <c r="G87" s="55"/>
    </row>
    <row r="88" spans="1:7" ht="15" customHeight="1">
      <c r="A88" s="52" t="s">
        <v>104</v>
      </c>
      <c r="B88" s="53"/>
      <c r="C88" s="53"/>
      <c r="D88" s="54" t="s">
        <v>26</v>
      </c>
      <c r="E88" s="55"/>
      <c r="F88" s="54"/>
      <c r="G88" s="55"/>
    </row>
    <row r="89" spans="1:7" ht="15" customHeight="1">
      <c r="A89" s="52" t="s">
        <v>105</v>
      </c>
      <c r="B89" s="53"/>
      <c r="C89" s="53"/>
      <c r="D89" s="54" t="s">
        <v>26</v>
      </c>
      <c r="E89" s="55"/>
      <c r="F89" s="54"/>
      <c r="G89" s="55"/>
    </row>
    <row r="90" spans="1:7" ht="15" customHeight="1">
      <c r="A90" s="52" t="s">
        <v>106</v>
      </c>
      <c r="B90" s="53"/>
      <c r="C90" s="53"/>
      <c r="D90" s="54" t="s">
        <v>107</v>
      </c>
      <c r="E90" s="55"/>
      <c r="F90" s="54"/>
      <c r="G90" s="55"/>
    </row>
    <row r="91" spans="1:7" ht="15.75">
      <c r="A91" s="52" t="s">
        <v>108</v>
      </c>
      <c r="B91" s="53"/>
      <c r="C91" s="53"/>
      <c r="D91" s="54" t="s">
        <v>26</v>
      </c>
      <c r="E91" s="55"/>
      <c r="F91" s="54"/>
      <c r="G91" s="55"/>
    </row>
    <row r="92" spans="1:7" ht="15.75">
      <c r="A92" s="52" t="s">
        <v>109</v>
      </c>
      <c r="B92" s="53"/>
      <c r="C92" s="53"/>
      <c r="D92" s="54" t="s">
        <v>26</v>
      </c>
      <c r="E92" s="55"/>
      <c r="F92" s="54"/>
      <c r="G92" s="55"/>
    </row>
    <row r="93" spans="1:7" ht="15.75">
      <c r="A93" s="52" t="s">
        <v>110</v>
      </c>
      <c r="B93" s="53"/>
      <c r="C93" s="53"/>
      <c r="D93" s="54" t="s">
        <v>26</v>
      </c>
      <c r="E93" s="55"/>
      <c r="F93" s="54"/>
      <c r="G93" s="55"/>
    </row>
    <row r="94" spans="1:7" ht="15.75">
      <c r="A94" s="52" t="s">
        <v>111</v>
      </c>
      <c r="B94" s="53"/>
      <c r="C94" s="53"/>
      <c r="D94" s="54" t="s">
        <v>26</v>
      </c>
      <c r="E94" s="55"/>
      <c r="F94" s="54"/>
      <c r="G94" s="55"/>
    </row>
    <row r="95" spans="1:7" ht="15.75">
      <c r="A95" s="58" t="s">
        <v>83</v>
      </c>
      <c r="B95" s="59"/>
      <c r="C95" s="59"/>
      <c r="D95" s="60"/>
      <c r="E95" s="61"/>
      <c r="F95" s="60"/>
      <c r="G95" s="61"/>
    </row>
    <row r="96" spans="1:7" ht="45.75" customHeight="1">
      <c r="A96" s="48" t="s">
        <v>112</v>
      </c>
      <c r="B96" s="49"/>
      <c r="C96" s="49"/>
      <c r="D96" s="50"/>
      <c r="E96" s="51"/>
      <c r="F96" s="50"/>
      <c r="G96" s="51"/>
    </row>
    <row r="97" spans="1:7" ht="15" customHeight="1">
      <c r="A97" s="52" t="s">
        <v>113</v>
      </c>
      <c r="B97" s="53"/>
      <c r="C97" s="53"/>
      <c r="D97" s="54" t="s">
        <v>107</v>
      </c>
      <c r="E97" s="55"/>
      <c r="F97" s="54" t="s">
        <v>114</v>
      </c>
      <c r="G97" s="55"/>
    </row>
    <row r="98" spans="1:7" ht="15" customHeight="1">
      <c r="A98" s="52" t="s">
        <v>115</v>
      </c>
      <c r="B98" s="53"/>
      <c r="C98" s="53"/>
      <c r="D98" s="54" t="s">
        <v>26</v>
      </c>
      <c r="E98" s="55"/>
      <c r="F98" s="54"/>
      <c r="G98" s="55"/>
    </row>
    <row r="99" spans="1:7" ht="15.75" customHeight="1">
      <c r="A99" s="52" t="s">
        <v>116</v>
      </c>
      <c r="B99" s="53"/>
      <c r="C99" s="53"/>
      <c r="D99" s="54" t="s">
        <v>26</v>
      </c>
      <c r="E99" s="55"/>
      <c r="F99" s="54"/>
      <c r="G99" s="55"/>
    </row>
    <row r="100" spans="1:7" ht="15.75">
      <c r="A100" s="52" t="s">
        <v>117</v>
      </c>
      <c r="B100" s="53"/>
      <c r="C100" s="53"/>
      <c r="D100" s="54" t="s">
        <v>26</v>
      </c>
      <c r="E100" s="55"/>
      <c r="F100" s="54"/>
      <c r="G100" s="55"/>
    </row>
    <row r="101" spans="1:7" ht="15.75">
      <c r="A101" s="52" t="s">
        <v>118</v>
      </c>
      <c r="B101" s="53"/>
      <c r="C101" s="53"/>
      <c r="D101" s="54" t="s">
        <v>26</v>
      </c>
      <c r="E101" s="55"/>
      <c r="F101" s="54"/>
      <c r="G101" s="55"/>
    </row>
    <row r="102" spans="1:7" ht="15" customHeight="1">
      <c r="A102" s="52" t="s">
        <v>119</v>
      </c>
      <c r="B102" s="53"/>
      <c r="C102" s="53"/>
      <c r="D102" s="54" t="s">
        <v>26</v>
      </c>
      <c r="E102" s="55"/>
      <c r="F102" s="54"/>
      <c r="G102" s="55"/>
    </row>
    <row r="103" spans="1:7" ht="15" customHeight="1">
      <c r="A103" s="52" t="s">
        <v>120</v>
      </c>
      <c r="B103" s="53"/>
      <c r="C103" s="53"/>
      <c r="D103" s="54" t="s">
        <v>107</v>
      </c>
      <c r="E103" s="55"/>
      <c r="F103" s="54"/>
      <c r="G103" s="55"/>
    </row>
    <row r="104" spans="1:7" ht="15.75">
      <c r="A104" s="52" t="s">
        <v>121</v>
      </c>
      <c r="B104" s="53"/>
      <c r="C104" s="53"/>
      <c r="D104" s="54" t="s">
        <v>26</v>
      </c>
      <c r="E104" s="55"/>
      <c r="F104" s="54"/>
      <c r="G104" s="55"/>
    </row>
    <row r="105" spans="1:7" ht="15.75">
      <c r="A105" s="52" t="s">
        <v>122</v>
      </c>
      <c r="B105" s="53"/>
      <c r="C105" s="53"/>
      <c r="D105" s="54" t="s">
        <v>26</v>
      </c>
      <c r="E105" s="55"/>
      <c r="F105" s="54"/>
      <c r="G105" s="55"/>
    </row>
    <row r="106" spans="1:7" ht="15.75">
      <c r="A106" s="58" t="s">
        <v>83</v>
      </c>
      <c r="B106" s="59"/>
      <c r="C106" s="59"/>
      <c r="D106" s="60"/>
      <c r="E106" s="61"/>
      <c r="F106" s="60"/>
      <c r="G106" s="61"/>
    </row>
    <row r="107" spans="1:7" ht="15" customHeight="1">
      <c r="A107" s="43" t="s">
        <v>123</v>
      </c>
      <c r="B107" s="43"/>
      <c r="C107" s="44"/>
      <c r="D107" s="45" t="s">
        <v>107</v>
      </c>
      <c r="E107" s="45"/>
      <c r="F107" s="45" t="s">
        <v>124</v>
      </c>
      <c r="G107" s="45"/>
    </row>
    <row r="110" ht="47.25">
      <c r="A110" s="74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5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4" sqref="DI14:DJ1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7109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6" t="s">
        <v>1</v>
      </c>
    </row>
    <row r="3" spans="1:108" s="78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</row>
    <row r="4" spans="52:108" ht="15" customHeight="1">
      <c r="AZ4" s="53" t="s">
        <v>3</v>
      </c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1:108" s="78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0" t="s">
        <v>4</v>
      </c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ht="15.75">
      <c r="AZ6" s="2" t="s">
        <v>5</v>
      </c>
    </row>
    <row r="7" spans="52:108" ht="15.75"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78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3"/>
      <c r="CJ8" s="83"/>
      <c r="CK8" s="83" t="s">
        <v>6</v>
      </c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spans="52:108" ht="15.75"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78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5" t="s">
        <v>7</v>
      </c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</row>
    <row r="11" spans="52:108" ht="15.75">
      <c r="AZ11" s="12" t="s">
        <v>8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s="78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</row>
    <row r="13" spans="58:101" ht="23.25" customHeight="1">
      <c r="BF13" s="2" t="s">
        <v>131</v>
      </c>
      <c r="BH13" s="82"/>
      <c r="BI13" s="82"/>
      <c r="BJ13" s="82"/>
      <c r="BK13" s="82"/>
      <c r="BL13" s="82"/>
      <c r="BM13" s="2" t="s">
        <v>131</v>
      </c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8">
        <v>20</v>
      </c>
      <c r="CO13" s="88"/>
      <c r="CP13" s="88"/>
      <c r="CQ13" s="88"/>
      <c r="CR13" s="88"/>
      <c r="CS13" s="88"/>
      <c r="CT13" s="89"/>
      <c r="CU13" s="89"/>
      <c r="CV13" s="89"/>
      <c r="CW13" s="2" t="s">
        <v>132</v>
      </c>
    </row>
    <row r="14" spans="60:100" ht="23.25" customHeight="1">
      <c r="BH14" s="90"/>
      <c r="BI14" s="90"/>
      <c r="BJ14" s="90"/>
      <c r="BK14" s="90"/>
      <c r="BL14" s="90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2"/>
      <c r="CO14" s="92"/>
      <c r="CP14" s="92"/>
      <c r="CQ14" s="92"/>
      <c r="CR14" s="92"/>
      <c r="CS14" s="92"/>
      <c r="CT14" s="81"/>
      <c r="CU14" s="81"/>
      <c r="CV14" s="81"/>
    </row>
    <row r="15" spans="1:108" s="94" customFormat="1" ht="16.5">
      <c r="A15" s="93" t="s">
        <v>133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15" s="94" customFormat="1" ht="19.5" customHeight="1">
      <c r="A16" s="93" t="s">
        <v>134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H16" s="95">
        <v>1</v>
      </c>
      <c r="DI16" s="95">
        <v>0.62</v>
      </c>
      <c r="DJ16" s="95"/>
      <c r="DK16" s="95"/>
    </row>
    <row r="17" spans="1:108" s="94" customFormat="1" ht="16.5">
      <c r="A17" s="93" t="s">
        <v>135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94" customFormat="1" ht="16.5">
      <c r="A18" s="93" t="s">
        <v>136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32:77" ht="15.75">
      <c r="AF19" s="96" t="str">
        <f>'[1]хар-ка по 75-му'!D19</f>
        <v>Д. Событий 26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137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138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139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140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30" customHeight="1">
      <c r="A22" s="97"/>
      <c r="B22" s="98" t="s">
        <v>141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/>
      <c r="AT22" s="100">
        <v>0</v>
      </c>
      <c r="AU22" s="100"/>
      <c r="AV22" s="100"/>
      <c r="AW22" s="100"/>
      <c r="AX22" s="100"/>
      <c r="AY22" s="100"/>
      <c r="AZ22" s="101"/>
      <c r="BA22" s="102" t="s">
        <v>142</v>
      </c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3"/>
      <c r="BT22" s="104">
        <f>(('[1]оплата труда'!M20+'[1]материалы'!G19+'[1]Охрана труда'!F21)*DH16)</f>
        <v>0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104">
        <f>BT22/('[1]хар-ка по 75-му'!E45+'[1]хар-ка по 75-му'!F48)/12</f>
        <v>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7.2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3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114"/>
      <c r="CL23" s="113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114"/>
    </row>
    <row r="24" spans="1:108" ht="15.75" customHeight="1">
      <c r="A24" s="97"/>
      <c r="B24" s="98" t="s">
        <v>143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>
        <v>0</v>
      </c>
      <c r="AU24" s="100"/>
      <c r="AV24" s="100"/>
      <c r="AW24" s="100"/>
      <c r="AX24" s="100"/>
      <c r="AY24" s="100"/>
      <c r="AZ24" s="101"/>
      <c r="BA24" s="102" t="s">
        <v>144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27">
        <f>0.06*AT24*365*'[1]хар-ка по 75-му'!D29*'[1]хар-ка по 75-му'!C50*(DI16)</f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f>BT24/('[1]хар-ка по 75-му'!E45+'[1]хар-ка по 75-му'!F48)/12</f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7.2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97"/>
      <c r="B26" s="98" t="s">
        <v>145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  <c r="AS26" s="97"/>
      <c r="AT26" s="100">
        <v>0</v>
      </c>
      <c r="AU26" s="100"/>
      <c r="AV26" s="100"/>
      <c r="AW26" s="100"/>
      <c r="AX26" s="100"/>
      <c r="AY26" s="100"/>
      <c r="AZ26" s="101"/>
      <c r="BA26" s="102" t="s">
        <v>142</v>
      </c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7.2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9"/>
      <c r="AS27" s="110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2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97"/>
      <c r="B28" s="98" t="s">
        <v>146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7"/>
      <c r="AT28" s="100">
        <v>0</v>
      </c>
      <c r="AU28" s="100"/>
      <c r="AV28" s="100"/>
      <c r="AW28" s="100"/>
      <c r="AX28" s="100"/>
      <c r="AY28" s="100"/>
      <c r="AZ28" s="101"/>
      <c r="BA28" s="115" t="s">
        <v>147</v>
      </c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6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f>BT28/('[1]хар-ка по 75-му'!E45+'[1]хар-ка по 75-му'!F48)/12</f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7.2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9"/>
      <c r="AS29" s="110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2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32.25" customHeight="1">
      <c r="A30" s="40" t="s">
        <v>148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23" ht="15.75" customHeight="1">
      <c r="A31" s="97"/>
      <c r="B31" s="98" t="s">
        <v>149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9"/>
      <c r="AS31" s="97"/>
      <c r="AT31" s="100">
        <v>3</v>
      </c>
      <c r="AU31" s="100"/>
      <c r="AV31" s="100"/>
      <c r="AW31" s="100"/>
      <c r="AX31" s="100"/>
      <c r="AY31" s="100"/>
      <c r="AZ31" s="101"/>
      <c r="BA31" s="102" t="s">
        <v>142</v>
      </c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3"/>
      <c r="BT31" s="127">
        <f>(('[1]оплата труда'!M43+'[1]материалы'!G49+'[1]Охрана труда'!F46)*DH16)</f>
        <v>2961.7888430768903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f>BT31/('[1]хар-ка по 75-му'!$E$45+'[1]хар-ка по 75-му'!F48)/12</f>
        <v>0.7160305683872185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K31" s="117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10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7"/>
      <c r="B33" s="98" t="s">
        <v>150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97"/>
      <c r="AT33" s="100">
        <v>0</v>
      </c>
      <c r="AU33" s="100"/>
      <c r="AV33" s="100"/>
      <c r="AW33" s="100"/>
      <c r="AX33" s="100"/>
      <c r="AY33" s="100"/>
      <c r="AZ33" s="101"/>
      <c r="BA33" s="102" t="s">
        <v>142</v>
      </c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f>BT33/('[1]хар-ка по 75-му'!$E$45+'[1]хар-ка по 75-му'!F48)/12</f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7.2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  <c r="AS34" s="110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97"/>
      <c r="B35" s="98" t="s">
        <v>151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/>
      <c r="AT35" s="100">
        <v>3</v>
      </c>
      <c r="AU35" s="100"/>
      <c r="AV35" s="100"/>
      <c r="AW35" s="100"/>
      <c r="AX35" s="100"/>
      <c r="AY35" s="100"/>
      <c r="AZ35" s="101"/>
      <c r="BA35" s="102" t="s">
        <v>142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127">
        <f>(('[1]оплата труда'!M68+'[1]материалы'!G60+'[1]Охрана труда'!F48)*DH16)</f>
        <v>149.4306641026907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f>BT35/('[1]хар-ка по 75-му'!$E$45+'[1]хар-ка по 75-му'!F48)/12</f>
        <v>0.03612577702898431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35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10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47.25" customHeight="1">
      <c r="A37" s="97"/>
      <c r="B37" s="98" t="s">
        <v>152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 t="s">
        <v>153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127">
        <f>(('[1]оплата труда'!M81+'[1]материалы'!G70+'[1]Охрана труда'!F49)*DH16)*1</f>
        <v>391.5872110131407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f>BT37/('[1]хар-ка по 75-му'!E45+'[1]хар-ка по 75-му'!F48)/12</f>
        <v>0.09466860337809223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  <c r="AS38" s="118"/>
      <c r="AT38" s="36" t="s">
        <v>154</v>
      </c>
      <c r="AU38" s="36"/>
      <c r="AV38" s="36"/>
      <c r="AW38" s="36"/>
      <c r="AX38" s="36"/>
      <c r="AY38" s="36"/>
      <c r="AZ38" s="91"/>
      <c r="BA38" s="37"/>
      <c r="BB38" s="37"/>
      <c r="BC38" s="37"/>
      <c r="BD38" s="37"/>
      <c r="BE38" s="87">
        <v>2</v>
      </c>
      <c r="BF38" s="87"/>
      <c r="BG38" s="87"/>
      <c r="BH38" s="87"/>
      <c r="BI38" s="87"/>
      <c r="BJ38" s="87"/>
      <c r="BK38" s="37"/>
      <c r="BL38" s="37" t="s">
        <v>155</v>
      </c>
      <c r="BN38" s="37"/>
      <c r="BO38" s="37"/>
      <c r="BP38" s="37"/>
      <c r="BQ38" s="37"/>
      <c r="BR38" s="37"/>
      <c r="BS38" s="121"/>
      <c r="BT38" s="171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3"/>
      <c r="CL38" s="171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ht="32.2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22"/>
      <c r="AT39" s="108" t="s">
        <v>156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4.25" customHeight="1">
      <c r="A40" s="123"/>
      <c r="B40" s="98" t="s">
        <v>157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124" t="s">
        <v>158</v>
      </c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27">
        <f>'[1]ЖБО'!F88</f>
        <v>42860.86076338357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f>BT40/'[1]хар-ка по 75-му'!E45/12</f>
        <v>10.361875244991678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.75" customHeight="1">
      <c r="A41" s="123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97"/>
      <c r="B42" s="98" t="s">
        <v>159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124" t="s">
        <v>158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27">
        <f>CL42*('[1]хар-ка по 75-му'!$E$45+'[1]хар-ка по 75-му'!F48)*12</f>
        <v>5621.1057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f>'[1]ТБО'!G7</f>
        <v>1.3589366840731072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1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7.25" customHeight="1">
      <c r="A44" s="40" t="s">
        <v>160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15.75" customHeight="1">
      <c r="A45" s="97"/>
      <c r="B45" s="98" t="s">
        <v>161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9"/>
      <c r="AS45" s="97"/>
      <c r="AT45" s="100">
        <v>0</v>
      </c>
      <c r="AU45" s="100"/>
      <c r="AV45" s="100"/>
      <c r="AW45" s="100"/>
      <c r="AX45" s="100"/>
      <c r="AY45" s="100"/>
      <c r="AZ45" s="101"/>
      <c r="BA45" s="115" t="s">
        <v>162</v>
      </c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27">
        <f>(('[1]оплата труда'!M91+'[1]материалы'!G81+'[1]Охрана труда'!F73)*DH16)</f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f>BT45/('[1]хар-ка по 75-му'!E45+'[1]хар-ка по 75-му'!F48)/12</f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7.2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10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97"/>
      <c r="B47" s="98" t="s">
        <v>163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/>
      <c r="AS47" s="97"/>
      <c r="AT47" s="100">
        <v>2</v>
      </c>
      <c r="AU47" s="100"/>
      <c r="AV47" s="100"/>
      <c r="AW47" s="100"/>
      <c r="AX47" s="100"/>
      <c r="AY47" s="100"/>
      <c r="AZ47" s="101"/>
      <c r="BA47" s="115" t="s">
        <v>162</v>
      </c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27">
        <f>('[1]оплата труда'!M108+'[1]материалы'!I94+'[1]Охрана труда'!F74)</f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f>BT47/('[1]хар-ка по 75-му'!E45+'[1]хар-ка по 75-му'!F48)/12</f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63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2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31.5" customHeight="1">
      <c r="A49" s="97"/>
      <c r="B49" s="98" t="s">
        <v>164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97"/>
      <c r="AT49" s="98" t="s">
        <v>165</v>
      </c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9"/>
      <c r="BT49" s="127">
        <f>(('[1]оплата труда'!M116+'[1]материалы'!H102+'[1]Охрана труда'!F75)*DH16)</f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f>BT49/('[1]хар-ка по 75-му'!E45+'[1]хар-ка по 75-му'!F48)/12</f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20"/>
      <c r="AS50" s="118"/>
      <c r="AT50" s="36" t="s">
        <v>166</v>
      </c>
      <c r="AU50" s="36"/>
      <c r="AV50" s="36"/>
      <c r="AW50" s="36"/>
      <c r="AX50" s="36"/>
      <c r="AY50" s="36"/>
      <c r="AZ50" s="91"/>
      <c r="BA50" s="37"/>
      <c r="BB50" s="37"/>
      <c r="BC50" s="37"/>
      <c r="BD50" s="37"/>
      <c r="BE50" s="87" t="s">
        <v>167</v>
      </c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121"/>
      <c r="BT50" s="171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3"/>
      <c r="CL50" s="171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08" ht="49.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22"/>
      <c r="AT51" s="108" t="s">
        <v>168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" customHeight="1">
      <c r="A52" s="123"/>
      <c r="B52" s="98" t="s">
        <v>169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18"/>
      <c r="AT52" s="133">
        <v>1</v>
      </c>
      <c r="AU52" s="133"/>
      <c r="AV52" s="133"/>
      <c r="AW52" s="133"/>
      <c r="AX52" s="133"/>
      <c r="AY52" s="133"/>
      <c r="AZ52" s="134"/>
      <c r="BA52" s="135" t="s">
        <v>162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6"/>
      <c r="BT52" s="127">
        <f>('[1]оплата труда'!M126+'[1]оплата труда'!M137+'[1]материалы'!H111+'[1]Охрана труда'!F76)*DH16</f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f>BT52/('[1]хар-ка по 75-му'!E45+'[1]хар-ка по 75-му'!F48)/12</f>
        <v>0.07767728684302869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7.25" customHeight="1">
      <c r="A53" s="12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118"/>
      <c r="AT53" s="137"/>
      <c r="AU53" s="137"/>
      <c r="AV53" s="137"/>
      <c r="AW53" s="137"/>
      <c r="AX53" s="137"/>
      <c r="AY53" s="137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6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97"/>
      <c r="B54" s="98" t="s">
        <v>170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9"/>
      <c r="AS54" s="97"/>
      <c r="AT54" s="100">
        <v>0</v>
      </c>
      <c r="AU54" s="100"/>
      <c r="AV54" s="100"/>
      <c r="AW54" s="100"/>
      <c r="AX54" s="100"/>
      <c r="AY54" s="100"/>
      <c r="AZ54" s="101"/>
      <c r="BA54" s="115" t="s">
        <v>171</v>
      </c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6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f>BT54/('[1]хар-ка по 75-му'!E45+'[1]хар-ка по 75-му'!F48)/12</f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6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10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7.25" customHeight="1">
      <c r="A56" s="40" t="s">
        <v>172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ht="32.25" customHeight="1">
      <c r="A57" s="97"/>
      <c r="B57" s="98" t="s">
        <v>173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/>
      <c r="AS57" s="97"/>
      <c r="AT57" s="98" t="s">
        <v>174</v>
      </c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127">
        <f>(('[1]оплата труда'!M172+'[1]материалы'!H139+'[1]Охрана труда'!F220)*DH16)</f>
        <v>293.94616181458525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f>BT57/('[1]хар-ка по 75-му'!E45+'[1]хар-ка по 75-му'!F48)/12</f>
        <v>0.07106328251972373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20"/>
      <c r="AS58" s="118"/>
      <c r="AT58" s="36" t="s">
        <v>175</v>
      </c>
      <c r="AU58" s="36"/>
      <c r="AV58" s="36"/>
      <c r="AW58" s="36"/>
      <c r="AX58" s="36"/>
      <c r="AY58" s="36"/>
      <c r="AZ58" s="91"/>
      <c r="BA58" s="37"/>
      <c r="BB58" s="37"/>
      <c r="BC58" s="37"/>
      <c r="BD58" s="37"/>
      <c r="BE58" s="87">
        <v>0</v>
      </c>
      <c r="BF58" s="87"/>
      <c r="BG58" s="87"/>
      <c r="BH58" s="87"/>
      <c r="BI58" s="87"/>
      <c r="BJ58" s="87"/>
      <c r="BK58" s="37"/>
      <c r="BL58" s="37" t="s">
        <v>176</v>
      </c>
      <c r="BN58" s="37"/>
      <c r="BO58" s="37"/>
      <c r="BP58" s="37"/>
      <c r="BQ58" s="37"/>
      <c r="BR58" s="37"/>
      <c r="BS58" s="121"/>
      <c r="BT58" s="171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3"/>
      <c r="CL58" s="171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08" ht="63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20"/>
      <c r="AS59" s="118"/>
      <c r="AT59" s="119" t="s">
        <v>177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71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3"/>
      <c r="CL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08" ht="15.7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20"/>
      <c r="AS60" s="118"/>
      <c r="AT60" s="87">
        <v>0</v>
      </c>
      <c r="AU60" s="87"/>
      <c r="AV60" s="87"/>
      <c r="AW60" s="87"/>
      <c r="AX60" s="87"/>
      <c r="AY60" s="87"/>
      <c r="AZ60" s="91"/>
      <c r="BA60" s="138" t="s">
        <v>178</v>
      </c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9"/>
      <c r="BT60" s="171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3"/>
      <c r="CL60" s="171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08" ht="79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18"/>
      <c r="AT61" s="119" t="s">
        <v>179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20"/>
      <c r="BT61" s="171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3"/>
      <c r="CL61" s="171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08" ht="15.7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20"/>
      <c r="AS62" s="118"/>
      <c r="AT62" s="87">
        <v>2</v>
      </c>
      <c r="AU62" s="87"/>
      <c r="AV62" s="87"/>
      <c r="AW62" s="87"/>
      <c r="AX62" s="87"/>
      <c r="AY62" s="87"/>
      <c r="AZ62" s="91"/>
      <c r="BA62" s="138" t="s">
        <v>162</v>
      </c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9"/>
      <c r="BT62" s="171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3"/>
      <c r="CL62" s="171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08" ht="3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122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40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21.75" customHeight="1">
      <c r="A64" s="107"/>
      <c r="B64" s="98" t="s">
        <v>180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97"/>
      <c r="AT64" s="141" t="s">
        <v>158</v>
      </c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2"/>
      <c r="BT64" s="127">
        <f>'[1]оплата труда'!M182+'[1]Охрана труда'!F221+'[1]материалы'!H149</f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f>BT64/('[1]хар-ка по 75-му'!E45+'[1]хар-ка по 75-му'!F48)/12</f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9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0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2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25.5" customHeight="1">
      <c r="A66" s="123"/>
      <c r="B66" s="98" t="str">
        <f>'[1]оплата труда'!A184</f>
        <v>18. Ремонт фундаментов под стенами существующих зданий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41" t="s">
        <v>158</v>
      </c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2"/>
      <c r="BS66" s="143"/>
      <c r="BT66" s="127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2165.8518687668957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f>BT66/('[1]хар-ка по 75-му'!E45+'[1]хар-ка по 75-му'!F48)/12*'[1]перечень по 75-му'!DH16</f>
        <v>0.5236079365551919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9" customHeight="1">
      <c r="A67" s="123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3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114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25.5" customHeight="1">
      <c r="A68" s="123"/>
      <c r="B68" s="98" t="str">
        <f>'[1]оплата труда'!A228</f>
        <v>19. Устранение повреждений ступеней, полов в местах общего пользования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9"/>
      <c r="AS68" s="124" t="s">
        <v>158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6"/>
      <c r="BT68" s="127">
        <f>('[1]оплата труда'!M236+'[1]оплата труда'!M246+'[1]материалы'!H186+'[1]Охрана труда'!F223)</f>
        <v>1996.515957058029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f>BT68/('[1]хар-ка по 75-му'!E45+'[1]хар-ка по 75-му'!F48)/12</f>
        <v>0.482669944168366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21" customHeight="1">
      <c r="A69" s="123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25.5" customHeight="1">
      <c r="A70" s="123"/>
      <c r="B70" s="98" t="str">
        <f>'[1]оплата труда'!A248</f>
        <v>20. Частичный ремонт кровли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24" t="s">
        <v>158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6"/>
      <c r="BT70" s="127">
        <f>'[1]оплата труда'!M258+'[1]Охрана труда'!F224+'[1]материалы'!H199</f>
        <v>0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f>BT70/('[1]хар-ка по 75-му'!E45+'[1]хар-ка по 75-му'!F48)/12</f>
        <v>0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4.5" customHeight="1">
      <c r="A71" s="123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44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9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25.5" customHeight="1">
      <c r="A72" s="123"/>
      <c r="B72" s="98" t="s">
        <v>181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24" t="s">
        <v>158</v>
      </c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6"/>
      <c r="BT72" s="128">
        <f>'[1]оплата труда'!M270+'[1]Охрана труда'!F225+'[1]материалы'!H208</f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f>BT72/('[1]хар-ка по 75-му'!E45+'[1]хар-ка по 75-му'!F48)/12</f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9" customHeight="1">
      <c r="A73" s="12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2:108" ht="25.5" customHeight="1">
      <c r="B74" s="98" t="str">
        <f>'[1]оплата труда'!A272</f>
        <v>22. Устранение засоров внутренних канализационных трубопроводов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124" t="s">
        <v>158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6"/>
      <c r="BT74" s="128">
        <f>'[1]оплата труда'!M278+'[1]Охрана труда'!F226+'[1]материалы'!H214</f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f>BT74/('[1]хар-ка по 75-му'!$E$45+'[1]хар-ка по 75-му'!$F$48)/12</f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12" ht="25.5" customHeight="1">
      <c r="A75" s="14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H75" s="149"/>
    </row>
    <row r="76" spans="1:108" ht="16.5" customHeight="1">
      <c r="A76" s="150"/>
      <c r="B76" s="46" t="str">
        <f>'[1]оплата труда'!A280</f>
        <v>23. Притирка  запорной  арматуры без снятия с места в системе отопления         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124" t="s">
        <v>158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28">
        <f>'[1]оплата труда'!M287+'[1]Охрана труда'!F227+'[1]материалы'!H220</f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f>BT76/('[1]хар-ка по 75-му'!$E$45+'[1]хар-ка по 75-му'!$F$48)/12</f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0" customHeight="1">
      <c r="A77" s="150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113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114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6.5" customHeight="1">
      <c r="A78" s="150"/>
      <c r="B78" s="46" t="str">
        <f>'[1]оплата труда'!A289</f>
        <v>24. Укрепление крючков для  труб и приборов центрального отопления. 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151" t="s">
        <v>158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7">
        <f>'[1]оплата труда'!M295+'[1]Охрана труда'!F228+'[1]материалы'!H227</f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f>BT78/('[1]хар-ка по 75-му'!$E$45+'[1]хар-ка по 75-му'!$F$48)/12</f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6.5" customHeight="1">
      <c r="A79" s="150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6.5" customHeight="1">
      <c r="A80" s="150"/>
      <c r="B80" s="46" t="str">
        <f>'[1]оплата труда'!A297</f>
        <v>25. Ликвидация воздушных пробок в системе отопления в стояке.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151" t="s">
        <v>158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7">
        <f>'[1]оплата труда'!M302+'[1]Охрана труда'!F229+'[1]материалы'!C230</f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f>BT80/('[1]хар-ка по 75-му'!$E$45+'[1]хар-ка по 75-му'!$F$48)/12</f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6.5" customHeight="1">
      <c r="A81" s="150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6.5" customHeight="1">
      <c r="A82" s="150"/>
      <c r="B82" s="46" t="str">
        <f>'[1]оплата труда'!A305</f>
        <v>26. Восстановление    разрушенной тепловой изоляции   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151" t="s">
        <v>158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7">
        <f>'[1]оплата труда'!M312+'[1]Охрана труда'!F230+'[1]материалы'!H237</f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f>BT82/('[1]хар-ка по 75-му'!$E$45+'[1]хар-ка по 75-му'!$F$48)/12</f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6.5" customHeight="1">
      <c r="A83" s="1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6.5" customHeight="1">
      <c r="A84" s="150"/>
      <c r="B84" s="46" t="str">
        <f>'[1]оплата труда'!A314</f>
        <v>27. Осмотр системы  центрального отопления  (квартирные устройства)  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151" t="s">
        <v>158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7">
        <f>'[1]оплата труда'!M319+'[1]Охрана труда'!F231+'[1]материалы'!C240</f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f>BT84/('[1]хар-ка по 75-му'!$E$45+'[1]хар-ка по 75-му'!$F$48)/12</f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31.5" customHeight="1">
      <c r="A85" s="123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31.5" customHeight="1">
      <c r="A86" s="123"/>
      <c r="B86" s="98" t="str">
        <f>'[1]оплата труда'!A321</f>
        <v>28.Проверка устройств отопления в чердачных и подвальных помещениях.       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9"/>
      <c r="AS86" s="151" t="s">
        <v>158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7">
        <f>'[1]оплата труда'!M327+'[1]Охрана труда'!F232+'[1]материалы'!C243</f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f>BT86/('[1]хар-ка по 75-му'!$E$45+'[1]хар-ка по 75-му'!$F$48)/12</f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31.5" customHeight="1">
      <c r="A87" s="123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31.5" customHeight="1">
      <c r="A88" s="123"/>
      <c r="B88" s="98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9"/>
      <c r="AS88" s="151" t="s">
        <v>158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7">
        <f>'[1]оплата труда'!M337+'[1]Охрана труда'!F233+'[1]материалы'!H256</f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f>BT88/('[1]хар-ка по 75-му'!$E$45+'[1]хар-ка по 75-му'!$F$48)/12</f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31.5" customHeight="1">
      <c r="A89" s="123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31.5" customHeight="1">
      <c r="A90" s="123"/>
      <c r="B90" s="98" t="str">
        <f>'[1]оплата труда'!A340</f>
        <v>30. Замена  неисправных  участков электрической сети здания    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9"/>
      <c r="AS90" s="151" t="s">
        <v>158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7">
        <f>'[1]оплата труда'!M347+'[1]Охрана труда'!F234+'[1]материалы'!H265</f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f>BT90/('[1]хар-ка по 75-му'!$E$45+'[1]хар-ка по 75-му'!$F$48)/12</f>
        <v>0.032703774008738855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3.5" customHeight="1">
      <c r="A91" s="123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9.5" customHeight="1">
      <c r="A92" s="123"/>
      <c r="B92" s="98" t="str">
        <f>'[1]оплата труда'!A350</f>
        <v>31. Ремонт щитов.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9"/>
      <c r="AS92" s="151" t="s">
        <v>158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7">
        <f>'[1]оплата труда'!M356+'[1]Охрана труда'!F235+'[1]материалы'!H280</f>
        <v>1868.827706892636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f>BT92/('[1]хар-ка по 75-му'!$E$45+'[1]хар-ка по 75-му'!$F$48)/12</f>
        <v>0.4518005286946707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21" customHeight="1">
      <c r="A93" s="123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21" customHeight="1">
      <c r="A94" s="123"/>
      <c r="B94" s="98" t="str">
        <f>'[1]оплата труда'!A358</f>
        <v>32. Ремонт внутренней штукатурки отдельным местами (стены подъезда)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9"/>
      <c r="AS94" s="151" t="s">
        <v>158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7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f>BT94/('[1]хар-ка по 75-му'!$E$45+'[1]хар-ка по 75-му'!$F$48)/12</f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29.25" customHeight="1">
      <c r="A95" s="123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21" customHeight="1">
      <c r="A96" s="123"/>
      <c r="B96" s="98" t="str">
        <f>'[1]оплата труда'!A391</f>
        <v>33. Смена отдельных досок наружной обшивки деревянных стен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9"/>
      <c r="AS96" s="151" t="s">
        <v>158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7">
        <f>'[1]оплата труда'!M398+'[1]Охрана труда'!F238+'[1]материалы'!H313</f>
        <v>812.2827853128858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f>BT96/('[1]хар-ка по 75-му'!$E$45+'[1]хар-ка по 75-му'!$F$48)/12</f>
        <v>0.19637433161998016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35.25" customHeight="1">
      <c r="A97" s="123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11" customHeight="1">
      <c r="A98" s="123"/>
      <c r="B98" s="108" t="s">
        <v>182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122"/>
      <c r="AT98" s="157" t="s">
        <v>183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0">
        <f>CL98*('[1]хар-ка по 75-му'!E45+'[1]хар-ка по 75-му'!F48)*12</f>
        <v>841.068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f>'[1]Аварийная служба'!B6/3</f>
        <v>0.20333333333333334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97"/>
      <c r="B99" s="98" t="s">
        <v>184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9"/>
      <c r="AS99" s="97"/>
      <c r="AT99" s="100">
        <v>0</v>
      </c>
      <c r="AU99" s="100"/>
      <c r="AV99" s="100"/>
      <c r="AW99" s="100"/>
      <c r="AX99" s="100"/>
      <c r="AY99" s="100"/>
      <c r="AZ99" s="101"/>
      <c r="BA99" s="115" t="s">
        <v>162</v>
      </c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6"/>
      <c r="BT99" s="127">
        <f>CL99*'[1]хар-ка по 75-му'!E45*12*AT99</f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f>5/12*AT99</f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3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10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2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97"/>
      <c r="B101" s="98" t="s">
        <v>185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9"/>
      <c r="AS101" s="97"/>
      <c r="AT101" s="100">
        <v>0</v>
      </c>
      <c r="AU101" s="100"/>
      <c r="AV101" s="100"/>
      <c r="AW101" s="100"/>
      <c r="AX101" s="100"/>
      <c r="AY101" s="100"/>
      <c r="AZ101" s="101"/>
      <c r="BA101" s="115" t="s">
        <v>162</v>
      </c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  <c r="BT101" s="127">
        <f>CL101*'[1]хар-ка по 75-му'!E45*12</f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3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10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2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15" ht="17.25" customHeight="1">
      <c r="A103" s="107"/>
      <c r="B103" s="47" t="s">
        <v>186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41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61"/>
      <c r="BT103" s="174">
        <f>BT22+BT24+BT26+BT28+BT31+BT33+BT35+BT37+BT40+BT42+BT45+BT47+BT49+BT52+BT54+BT57+BT64+BT66+BT68+BT70+BT72+BT74+BT76+BT78+BT80+BT82+BT84+BT86+BT88+BT90+BT92+BT94+BT96+BT98+BT99+BT101</f>
        <v>60419.84588152858</v>
      </c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6"/>
      <c r="CL103" s="174">
        <f>CL22+CL24+CL26+CL28+CL31+CL33+CL35+CL37+CL40+CL42+CL45+CL47+CL49+CL52+CL54+CL57+CL64+CL66+CL68+CL70+CL72+CL74+CL76+CL78+CL80+CL82+CL84+CL86+CL88+CL90+CL92+CL94+CL96+CL98+CL99+CL101</f>
        <v>14.606867295602115</v>
      </c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6"/>
      <c r="DF103" s="162"/>
      <c r="DG103" s="162"/>
      <c r="DH103" s="162"/>
      <c r="DI103" s="162"/>
      <c r="DJ103" s="162"/>
      <c r="DK103" s="162"/>
    </row>
    <row r="104" spans="1:108" ht="18" customHeight="1">
      <c r="A104" s="40" t="s">
        <v>187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ht="18" customHeight="1">
      <c r="A105" s="163" t="s">
        <v>188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65"/>
      <c r="BT105" s="174">
        <f>BT103*0.12</f>
        <v>7250.381505783429</v>
      </c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6"/>
      <c r="CL105" s="174">
        <f>BT105/('[1]хар-ка по 75-му'!E45+'[1]хар-ка по 75-му'!F48)/12</f>
        <v>1.7528240754722535</v>
      </c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6"/>
    </row>
    <row r="106" spans="1:108" ht="18" customHeight="1">
      <c r="A106" s="164" t="s">
        <v>189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65"/>
    </row>
    <row r="107" spans="1:148" ht="15.75">
      <c r="A107" s="163" t="s">
        <v>190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77">
        <f>BT105+BT103</f>
        <v>67670.22738731201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f>CL103+CL105</f>
        <v>16.35969137107437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</row>
    <row r="109" spans="3:87" ht="15.75">
      <c r="C109" s="1"/>
      <c r="D109" s="168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K111" s="5" t="s">
        <v>128</v>
      </c>
      <c r="CL111" s="5"/>
    </row>
    <row r="112" ht="15.75">
      <c r="C112" s="1"/>
    </row>
    <row r="113" ht="15.75">
      <c r="C113" s="75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65">
      <selection activeCell="DY272" sqref="DY27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7" t="s">
        <v>2</v>
      </c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</row>
    <row r="4" spans="1:108" s="178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3" t="s">
        <v>3</v>
      </c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52:108" ht="15.75">
      <c r="AZ5" s="80" t="s">
        <v>4</v>
      </c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spans="1:108" s="178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178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3" t="s">
        <v>192</v>
      </c>
      <c r="CJ8" s="83"/>
      <c r="CK8" s="83" t="s">
        <v>6</v>
      </c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spans="52:108" ht="15.75"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s="178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5" t="s">
        <v>7</v>
      </c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</row>
    <row r="11" spans="52:108" ht="15.75">
      <c r="AZ11" s="12" t="s">
        <v>8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s="178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2"/>
      <c r="BI13" s="82"/>
      <c r="BJ13" s="82"/>
      <c r="BK13" s="82"/>
      <c r="BL13" s="82"/>
      <c r="BM13" s="2" t="s">
        <v>131</v>
      </c>
      <c r="BN13" s="2"/>
      <c r="BO13" s="2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8">
        <v>20</v>
      </c>
      <c r="CO13" s="88"/>
      <c r="CP13" s="88"/>
      <c r="CQ13" s="88"/>
      <c r="CR13" s="88"/>
      <c r="CS13" s="88"/>
      <c r="CT13" s="89"/>
      <c r="CU13" s="89"/>
      <c r="CV13" s="89"/>
      <c r="CW13" s="2" t="s">
        <v>132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90"/>
      <c r="BI14" s="90"/>
      <c r="BJ14" s="90"/>
      <c r="BK14" s="90"/>
      <c r="BL14" s="90"/>
      <c r="BM14" s="2"/>
      <c r="BN14" s="2"/>
      <c r="BO14" s="2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2"/>
      <c r="CO14" s="92"/>
      <c r="CP14" s="92"/>
      <c r="CQ14" s="92"/>
      <c r="CR14" s="92"/>
      <c r="CS14" s="92"/>
      <c r="CT14" s="81"/>
      <c r="CU14" s="81"/>
      <c r="CV14" s="81"/>
      <c r="CW14" s="2"/>
      <c r="CX14" s="2"/>
      <c r="CY14" s="2"/>
      <c r="CZ14" s="2"/>
      <c r="DA14" s="2"/>
      <c r="DB14" s="2"/>
      <c r="DC14" s="2"/>
      <c r="DD14" s="2"/>
    </row>
    <row r="15" spans="1:108" s="180" customFormat="1" ht="16.5">
      <c r="A15" s="179" t="s">
        <v>133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8" s="180" customFormat="1" ht="19.5" customHeight="1">
      <c r="A16" s="179" t="s">
        <v>193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s="180" customFormat="1" ht="15.75" customHeight="1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s="180" customFormat="1" ht="15.75" customHeight="1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s="180" customFormat="1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96" t="str">
        <f>'[1]перечень по 75-му'!AF19</f>
        <v>Д. Событий 26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5.75" customHeight="1">
      <c r="A20" s="39" t="s">
        <v>196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ht="10.5" customHeight="1"/>
    <row r="22" spans="1:108" ht="80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137</v>
      </c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138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 t="s">
        <v>139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ht="17.25" customHeight="1">
      <c r="A23" s="42" t="s">
        <v>197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ht="26.25" customHeight="1">
      <c r="A24" s="182"/>
      <c r="B24" s="98" t="s">
        <v>198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/>
      <c r="AU24" s="100"/>
      <c r="AV24" s="100"/>
      <c r="AW24" s="100"/>
      <c r="AX24" s="100"/>
      <c r="AY24" s="100"/>
      <c r="AZ24" s="101"/>
      <c r="BA24" s="102" t="s">
        <v>142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199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142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200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147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162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202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162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215" t="s">
        <v>203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6"/>
      <c r="AS34" s="217"/>
      <c r="AT34" s="218">
        <v>1</v>
      </c>
      <c r="AU34" s="218"/>
      <c r="AV34" s="218"/>
      <c r="AW34" s="218"/>
      <c r="AX34" s="218"/>
      <c r="AY34" s="218"/>
      <c r="AZ34" s="219"/>
      <c r="BA34" s="220" t="s">
        <v>162</v>
      </c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1"/>
      <c r="BT34" s="222">
        <v>3000</v>
      </c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4"/>
      <c r="CL34" s="225">
        <f>BT34/'[1]хар-ка по 75-му'!E45/12</f>
        <v>0.725268349289237</v>
      </c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ht="16.5" customHeight="1">
      <c r="A35" s="189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9"/>
      <c r="AS35" s="230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2"/>
      <c r="BT35" s="233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5"/>
      <c r="CL35" s="236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8"/>
    </row>
    <row r="36" spans="1:108" ht="15" customHeight="1">
      <c r="A36" s="182"/>
      <c r="B36" s="98" t="s">
        <v>204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/>
      <c r="AS36" s="182"/>
      <c r="AT36" s="198"/>
      <c r="AU36" s="198"/>
      <c r="AV36" s="198"/>
      <c r="AW36" s="198"/>
      <c r="AX36" s="198"/>
      <c r="AY36" s="198"/>
      <c r="AZ36" s="199"/>
      <c r="BA36" s="200" t="s">
        <v>162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39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1"/>
    </row>
    <row r="37" spans="1:108" ht="15.75">
      <c r="A37" s="18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42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</row>
    <row r="38" spans="1:108" ht="15" customHeight="1">
      <c r="A38" s="189"/>
      <c r="B38" s="205" t="s">
        <v>205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45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7"/>
      <c r="BT38" s="210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2"/>
      <c r="CL38" s="210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2"/>
    </row>
    <row r="39" spans="1:108" ht="32.25" customHeight="1">
      <c r="A39" s="189"/>
      <c r="B39" s="205" t="s">
        <v>206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45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7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2"/>
      <c r="CL39" s="210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2"/>
    </row>
    <row r="40" spans="1:108" ht="15" customHeight="1">
      <c r="A40" s="42" t="s">
        <v>148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ht="16.5" customHeight="1">
      <c r="A41" s="182"/>
      <c r="B41" s="196" t="s">
        <v>207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142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05" t="s">
        <v>208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45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9"/>
      <c r="BT43" s="210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2"/>
    </row>
    <row r="44" spans="1:108" ht="15" customHeight="1">
      <c r="A44" s="182"/>
      <c r="B44" s="196" t="s">
        <v>209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142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210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142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211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162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8" t="s">
        <v>212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/>
      <c r="AS50" s="97"/>
      <c r="AT50" s="100"/>
      <c r="AU50" s="100"/>
      <c r="AV50" s="100"/>
      <c r="AW50" s="100"/>
      <c r="AX50" s="100"/>
      <c r="AY50" s="100"/>
      <c r="AZ50" s="101"/>
      <c r="BA50" s="115" t="s">
        <v>162</v>
      </c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10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8" t="s">
        <v>213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82"/>
      <c r="AT52" s="198"/>
      <c r="AU52" s="198"/>
      <c r="AV52" s="198"/>
      <c r="AW52" s="198"/>
      <c r="AX52" s="198"/>
      <c r="AY52" s="198"/>
      <c r="AZ52" s="199"/>
      <c r="BA52" s="213" t="s">
        <v>162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39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1"/>
    </row>
    <row r="53" spans="1:108" ht="15.75">
      <c r="A53" s="18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42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4"/>
    </row>
    <row r="54" spans="1:108" ht="49.5" customHeight="1">
      <c r="A54" s="189"/>
      <c r="B54" s="205" t="s">
        <v>214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45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7"/>
      <c r="BT54" s="210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10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2"/>
    </row>
    <row r="55" spans="1:108" ht="15" customHeight="1">
      <c r="A55" s="182"/>
      <c r="B55" s="196" t="s">
        <v>215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142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216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153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50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2"/>
      <c r="AS58" s="250"/>
      <c r="AT58" s="7" t="s">
        <v>154</v>
      </c>
      <c r="AU58" s="7"/>
      <c r="AV58" s="7"/>
      <c r="AW58" s="7"/>
      <c r="AX58" s="7"/>
      <c r="AY58" s="7"/>
      <c r="AZ58" s="253"/>
      <c r="BA58" s="38"/>
      <c r="BB58" s="38"/>
      <c r="BC58" s="38"/>
      <c r="BD58" s="38"/>
      <c r="BE58" s="254"/>
      <c r="BF58" s="254"/>
      <c r="BG58" s="254"/>
      <c r="BH58" s="254"/>
      <c r="BI58" s="254"/>
      <c r="BJ58" s="254"/>
      <c r="BK58" s="253"/>
      <c r="BL58" s="255" t="s">
        <v>155</v>
      </c>
      <c r="BM58" s="253"/>
      <c r="BN58" s="253"/>
      <c r="BO58" s="253"/>
      <c r="BP58" s="253"/>
      <c r="BQ58" s="253"/>
      <c r="BR58" s="253"/>
      <c r="BS58" s="256"/>
      <c r="BT58" s="257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9"/>
      <c r="CL58" s="257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9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45"/>
      <c r="AT59" s="205" t="s">
        <v>156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08" t="s">
        <v>217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245"/>
      <c r="AT60" s="246" t="s">
        <v>218</v>
      </c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7"/>
      <c r="BT60" s="242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2"/>
      <c r="CL60" s="242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4"/>
    </row>
    <row r="61" spans="1:108" ht="31.5" customHeight="1">
      <c r="A61" s="189"/>
      <c r="B61" s="260" t="s">
        <v>219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1"/>
      <c r="AS61" s="262"/>
      <c r="AT61" s="260" t="s">
        <v>158</v>
      </c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1"/>
      <c r="BT61" s="263">
        <v>1450</v>
      </c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5"/>
      <c r="CL61" s="266">
        <f>BT61/('[1]хар-ка по 75-му'!E45+'[1]хар-ка по 75-му'!F48)/12</f>
        <v>0.3505463688231312</v>
      </c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8"/>
    </row>
    <row r="62" spans="1:108" ht="15" customHeight="1">
      <c r="A62" s="42" t="s">
        <v>220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08" ht="15" customHeight="1">
      <c r="A63" s="182"/>
      <c r="B63" s="196" t="s">
        <v>221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7"/>
      <c r="AS63" s="182"/>
      <c r="AT63" s="198"/>
      <c r="AU63" s="198"/>
      <c r="AV63" s="198"/>
      <c r="AW63" s="198"/>
      <c r="AX63" s="198"/>
      <c r="AY63" s="198"/>
      <c r="AZ63" s="199"/>
      <c r="BA63" s="213" t="s">
        <v>142</v>
      </c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2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2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89"/>
      <c r="B64" s="246" t="s">
        <v>222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7"/>
      <c r="AS64" s="245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7"/>
      <c r="BT64" s="269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1"/>
      <c r="CL64" s="269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1"/>
    </row>
    <row r="65" spans="1:108" ht="15" customHeight="1">
      <c r="A65" s="272"/>
      <c r="B65" s="196" t="s">
        <v>223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224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73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2"/>
      <c r="AS66" s="250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56"/>
      <c r="BT66" s="257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9"/>
      <c r="CL66" s="257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9"/>
    </row>
    <row r="67" spans="1:108" ht="15.75">
      <c r="A67" s="273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2"/>
      <c r="AS67" s="250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38"/>
      <c r="BI67" s="38" t="s">
        <v>225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56"/>
      <c r="BT67" s="257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9"/>
      <c r="CL67" s="257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9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45"/>
      <c r="AT68" s="276" t="s">
        <v>226</v>
      </c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7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42" t="s">
        <v>227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ht="15" customHeight="1">
      <c r="A70" s="182"/>
      <c r="B70" s="196" t="s">
        <v>228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162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42" t="s">
        <v>229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ht="15" customHeight="1">
      <c r="A73" s="182"/>
      <c r="B73" s="196" t="s">
        <v>230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231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50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2"/>
      <c r="AS74" s="250"/>
      <c r="AT74" s="7" t="s">
        <v>232</v>
      </c>
      <c r="AU74" s="7"/>
      <c r="AV74" s="7"/>
      <c r="AW74" s="7"/>
      <c r="AX74" s="7"/>
      <c r="AY74" s="7"/>
      <c r="AZ74" s="253"/>
      <c r="BA74" s="38"/>
      <c r="BB74" s="38"/>
      <c r="BC74" s="38"/>
      <c r="BD74" s="254"/>
      <c r="BE74" s="254"/>
      <c r="BF74" s="254"/>
      <c r="BG74" s="254"/>
      <c r="BH74" s="254"/>
      <c r="BI74" s="254"/>
      <c r="BJ74" s="254"/>
      <c r="BK74" s="38"/>
      <c r="BL74" s="38" t="s">
        <v>176</v>
      </c>
      <c r="BN74" s="38"/>
      <c r="BO74" s="38"/>
      <c r="BP74" s="38"/>
      <c r="BQ74" s="38"/>
      <c r="BR74" s="38"/>
      <c r="BS74" s="256"/>
      <c r="BT74" s="257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9"/>
      <c r="CL74" s="257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9"/>
    </row>
    <row r="75" spans="1:108" ht="15" customHeight="1">
      <c r="A75" s="250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2"/>
      <c r="AS75" s="250"/>
      <c r="AT75" s="251" t="s">
        <v>233</v>
      </c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2"/>
      <c r="BT75" s="257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9"/>
      <c r="CL75" s="257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9"/>
    </row>
    <row r="76" spans="1:108" ht="15.75">
      <c r="A76" s="250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2"/>
      <c r="AS76" s="250"/>
      <c r="AT76" s="7" t="s">
        <v>175</v>
      </c>
      <c r="AU76" s="7"/>
      <c r="AV76" s="7"/>
      <c r="AW76" s="7"/>
      <c r="AX76" s="7"/>
      <c r="AY76" s="7"/>
      <c r="AZ76" s="253"/>
      <c r="BA76" s="38"/>
      <c r="BB76" s="38"/>
      <c r="BC76" s="38"/>
      <c r="BD76" s="253"/>
      <c r="BE76" s="254"/>
      <c r="BF76" s="254"/>
      <c r="BG76" s="254"/>
      <c r="BH76" s="254"/>
      <c r="BI76" s="254"/>
      <c r="BJ76" s="254"/>
      <c r="BK76" s="38"/>
      <c r="BL76" s="38" t="s">
        <v>176</v>
      </c>
      <c r="BN76" s="38"/>
      <c r="BO76" s="38"/>
      <c r="BP76" s="38"/>
      <c r="BQ76" s="38"/>
      <c r="BR76" s="38"/>
      <c r="BS76" s="256"/>
      <c r="BT76" s="257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9"/>
      <c r="CL76" s="257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9"/>
    </row>
    <row r="77" spans="1:108" ht="15" customHeight="1">
      <c r="A77" s="250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2"/>
      <c r="AS77" s="250"/>
      <c r="AT77" s="251" t="s">
        <v>234</v>
      </c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2"/>
      <c r="BT77" s="257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9"/>
      <c r="CL77" s="257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9"/>
    </row>
    <row r="78" spans="1:108" ht="15.75">
      <c r="A78" s="250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2"/>
      <c r="AS78" s="250"/>
      <c r="AT78" s="7" t="s">
        <v>235</v>
      </c>
      <c r="AU78" s="7"/>
      <c r="AV78" s="7"/>
      <c r="AW78" s="7"/>
      <c r="AX78" s="7"/>
      <c r="AY78" s="7"/>
      <c r="AZ78" s="253"/>
      <c r="BA78" s="38"/>
      <c r="BB78" s="38"/>
      <c r="BC78" s="38"/>
      <c r="BD78" s="253"/>
      <c r="BE78" s="254"/>
      <c r="BF78" s="254"/>
      <c r="BG78" s="254"/>
      <c r="BH78" s="254"/>
      <c r="BI78" s="254"/>
      <c r="BJ78" s="254"/>
      <c r="BK78" s="38"/>
      <c r="BL78" s="38" t="s">
        <v>176</v>
      </c>
      <c r="BN78" s="38"/>
      <c r="BO78" s="38"/>
      <c r="BP78" s="38"/>
      <c r="BQ78" s="38"/>
      <c r="BR78" s="38"/>
      <c r="BS78" s="256"/>
      <c r="BT78" s="257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9"/>
      <c r="CL78" s="257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  <c r="CY78" s="258"/>
      <c r="CZ78" s="258"/>
      <c r="DA78" s="258"/>
      <c r="DB78" s="258"/>
      <c r="DC78" s="258"/>
      <c r="DD78" s="259"/>
    </row>
    <row r="79" spans="1:108" ht="15" customHeight="1">
      <c r="A79" s="250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2"/>
      <c r="AS79" s="250"/>
      <c r="AT79" s="251" t="s">
        <v>236</v>
      </c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2"/>
      <c r="BT79" s="257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9"/>
      <c r="CL79" s="257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9"/>
    </row>
    <row r="80" spans="1:108" ht="15.75">
      <c r="A80" s="250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2"/>
      <c r="AS80" s="250"/>
      <c r="AT80" s="254"/>
      <c r="AU80" s="254"/>
      <c r="AV80" s="254"/>
      <c r="AW80" s="254"/>
      <c r="AX80" s="254"/>
      <c r="AY80" s="254"/>
      <c r="AZ80" s="253"/>
      <c r="BA80" s="278" t="s">
        <v>162</v>
      </c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9"/>
      <c r="BT80" s="257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9"/>
      <c r="CL80" s="257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9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45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1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46" t="s">
        <v>237</v>
      </c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7"/>
      <c r="AS82" s="245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7"/>
      <c r="BT82" s="269"/>
      <c r="BU82" s="270"/>
      <c r="BV82" s="270"/>
      <c r="BW82" s="270"/>
      <c r="BX82" s="270"/>
      <c r="BY82" s="270"/>
      <c r="BZ82" s="270"/>
      <c r="CA82" s="270"/>
      <c r="CB82" s="270"/>
      <c r="CC82" s="270"/>
      <c r="CD82" s="270"/>
      <c r="CE82" s="270"/>
      <c r="CF82" s="270"/>
      <c r="CG82" s="270"/>
      <c r="CH82" s="270"/>
      <c r="CI82" s="270"/>
      <c r="CJ82" s="270"/>
      <c r="CK82" s="271"/>
      <c r="CL82" s="269"/>
      <c r="CM82" s="270"/>
      <c r="CN82" s="270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70"/>
      <c r="DC82" s="270"/>
      <c r="DD82" s="271"/>
    </row>
    <row r="83" spans="1:108" ht="33" customHeight="1">
      <c r="A83" s="182"/>
      <c r="B83" s="196" t="s">
        <v>238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239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50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2"/>
      <c r="AS84" s="250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54"/>
      <c r="BK84" s="254"/>
      <c r="BL84" s="254"/>
      <c r="BM84" s="254"/>
      <c r="BN84" s="7"/>
      <c r="BO84" s="7" t="s">
        <v>51</v>
      </c>
      <c r="BP84" s="7"/>
      <c r="BQ84" s="7"/>
      <c r="BR84" s="7"/>
      <c r="BS84" s="282"/>
      <c r="BT84" s="257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9"/>
      <c r="CL84" s="257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9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45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  <c r="BG85" s="280"/>
      <c r="BH85" s="280"/>
      <c r="BI85" s="280"/>
      <c r="BJ85" s="280"/>
      <c r="BK85" s="280"/>
      <c r="BL85" s="280"/>
      <c r="BM85" s="280"/>
      <c r="BN85" s="280"/>
      <c r="BO85" s="280"/>
      <c r="BP85" s="280"/>
      <c r="BQ85" s="280"/>
      <c r="BR85" s="280"/>
      <c r="BS85" s="281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>
      <c r="A86" s="42" t="s">
        <v>241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</row>
    <row r="87" spans="1:108" ht="15" customHeight="1">
      <c r="A87" s="182"/>
      <c r="B87" s="196" t="s">
        <v>242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243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50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2"/>
      <c r="AS88" s="250"/>
      <c r="AT88" s="7" t="s">
        <v>166</v>
      </c>
      <c r="AU88" s="7"/>
      <c r="AV88" s="7"/>
      <c r="AW88" s="7"/>
      <c r="AX88" s="7"/>
      <c r="AY88" s="7"/>
      <c r="AZ88" s="253"/>
      <c r="BA88" s="38"/>
      <c r="BB88" s="38"/>
      <c r="BC88" s="38"/>
      <c r="BD88" s="254"/>
      <c r="BE88" s="254"/>
      <c r="BF88" s="254"/>
      <c r="BG88" s="254"/>
      <c r="BH88" s="254"/>
      <c r="BI88" s="254"/>
      <c r="BJ88" s="254"/>
      <c r="BK88" s="38" t="s">
        <v>244</v>
      </c>
      <c r="BL88" s="38"/>
      <c r="BM88" s="38"/>
      <c r="BN88" s="38"/>
      <c r="BO88" s="38"/>
      <c r="BP88" s="38"/>
      <c r="BQ88" s="38"/>
      <c r="BR88" s="38"/>
      <c r="BS88" s="256"/>
      <c r="BT88" s="257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9"/>
      <c r="CL88" s="257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9"/>
    </row>
    <row r="89" spans="1:108" ht="15.75">
      <c r="A89" s="250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2"/>
      <c r="AS89" s="250"/>
      <c r="AT89" s="251" t="s">
        <v>245</v>
      </c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2"/>
      <c r="BT89" s="257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9"/>
      <c r="CL89" s="257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9"/>
    </row>
    <row r="90" spans="1:108" ht="15" customHeight="1">
      <c r="A90" s="250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2"/>
      <c r="AS90" s="250"/>
      <c r="AT90" s="254"/>
      <c r="AU90" s="254"/>
      <c r="AV90" s="254"/>
      <c r="AW90" s="254"/>
      <c r="AX90" s="254"/>
      <c r="AY90" s="254"/>
      <c r="AZ90" s="254"/>
      <c r="BA90" s="38"/>
      <c r="BB90" s="283" t="s">
        <v>246</v>
      </c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4"/>
      <c r="BT90" s="257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9"/>
      <c r="CL90" s="257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9"/>
    </row>
    <row r="91" spans="1:108" ht="15.75">
      <c r="A91" s="250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2"/>
      <c r="AS91" s="250"/>
      <c r="AT91" s="251" t="s">
        <v>247</v>
      </c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2"/>
      <c r="BT91" s="257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8"/>
      <c r="CK91" s="259"/>
      <c r="CL91" s="257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9"/>
    </row>
    <row r="92" spans="1:108" ht="15" customHeight="1">
      <c r="A92" s="250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2"/>
      <c r="AS92" s="250"/>
      <c r="AT92" s="7" t="s">
        <v>166</v>
      </c>
      <c r="AU92" s="7"/>
      <c r="AV92" s="7"/>
      <c r="AW92" s="7"/>
      <c r="AX92" s="7"/>
      <c r="AY92" s="7"/>
      <c r="AZ92" s="253"/>
      <c r="BA92" s="38"/>
      <c r="BB92" s="38"/>
      <c r="BC92" s="38"/>
      <c r="BD92" s="254"/>
      <c r="BE92" s="254"/>
      <c r="BF92" s="254"/>
      <c r="BG92" s="254"/>
      <c r="BH92" s="254"/>
      <c r="BI92" s="254"/>
      <c r="BJ92" s="254"/>
      <c r="BK92" s="38" t="s">
        <v>248</v>
      </c>
      <c r="BL92" s="38"/>
      <c r="BM92" s="38"/>
      <c r="BN92" s="38"/>
      <c r="BO92" s="38"/>
      <c r="BP92" s="38"/>
      <c r="BQ92" s="38"/>
      <c r="BR92" s="38"/>
      <c r="BS92" s="256"/>
      <c r="BT92" s="257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9"/>
      <c r="CL92" s="257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9"/>
    </row>
    <row r="93" spans="1:108" ht="15.75">
      <c r="A93" s="24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45"/>
      <c r="AT93" s="205" t="s">
        <v>249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250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251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50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2"/>
      <c r="AS95" s="250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82"/>
      <c r="BT95" s="257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9"/>
      <c r="CL95" s="257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9"/>
    </row>
    <row r="96" spans="1:108" ht="15.75">
      <c r="A96" s="250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2"/>
      <c r="AS96" s="250"/>
      <c r="AT96" s="251" t="s">
        <v>253</v>
      </c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2"/>
      <c r="BT96" s="257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58"/>
      <c r="CJ96" s="258"/>
      <c r="CK96" s="259"/>
      <c r="CL96" s="257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9"/>
    </row>
    <row r="97" spans="1:108" ht="15" customHeight="1">
      <c r="A97" s="250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2"/>
      <c r="AS97" s="250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3"/>
      <c r="BG97" s="285" t="s">
        <v>254</v>
      </c>
      <c r="BH97" s="285"/>
      <c r="BI97" s="285"/>
      <c r="BJ97" s="285"/>
      <c r="BK97" s="285"/>
      <c r="BL97" s="285"/>
      <c r="BM97" s="285"/>
      <c r="BN97" s="285"/>
      <c r="BO97" s="285"/>
      <c r="BP97" s="285"/>
      <c r="BQ97" s="285"/>
      <c r="BR97" s="285"/>
      <c r="BS97" s="286"/>
      <c r="BT97" s="257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9"/>
      <c r="CL97" s="257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9"/>
    </row>
    <row r="98" spans="1:108" ht="15.75">
      <c r="A98" s="250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2"/>
      <c r="AS98" s="250"/>
      <c r="AT98" s="251" t="s">
        <v>255</v>
      </c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2"/>
      <c r="BT98" s="257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9"/>
      <c r="CL98" s="257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9"/>
    </row>
    <row r="99" spans="1:108" ht="15" customHeight="1">
      <c r="A99" s="250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2"/>
      <c r="AS99" s="250"/>
      <c r="AT99" s="7" t="s">
        <v>256</v>
      </c>
      <c r="AU99" s="7"/>
      <c r="AV99" s="7"/>
      <c r="AW99" s="7"/>
      <c r="AX99" s="7"/>
      <c r="AY99" s="7"/>
      <c r="AZ99" s="253"/>
      <c r="BA99" s="38"/>
      <c r="BB99" s="38"/>
      <c r="BC99" s="254"/>
      <c r="BD99" s="254"/>
      <c r="BE99" s="254"/>
      <c r="BF99" s="254"/>
      <c r="BG99" s="7" t="s">
        <v>257</v>
      </c>
      <c r="BJ99" s="253"/>
      <c r="BK99" s="38"/>
      <c r="BL99" s="38"/>
      <c r="BN99" s="38"/>
      <c r="BO99" s="38"/>
      <c r="BP99" s="38"/>
      <c r="BQ99" s="38"/>
      <c r="BR99" s="38"/>
      <c r="BS99" s="256"/>
      <c r="BT99" s="257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9"/>
      <c r="CL99" s="257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9"/>
    </row>
    <row r="100" spans="1:108" ht="15.75">
      <c r="A100" s="250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2"/>
      <c r="AS100" s="250"/>
      <c r="AT100" s="251" t="s">
        <v>258</v>
      </c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2"/>
      <c r="BT100" s="257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9"/>
      <c r="CL100" s="257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9"/>
    </row>
    <row r="101" spans="1:108" ht="15" customHeight="1">
      <c r="A101" s="250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2"/>
      <c r="AS101" s="250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3"/>
      <c r="BG101" s="285" t="s">
        <v>254</v>
      </c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6"/>
      <c r="BT101" s="257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9"/>
      <c r="CL101" s="257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9"/>
    </row>
    <row r="102" spans="1:108" ht="15.75">
      <c r="A102" s="250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2"/>
      <c r="AS102" s="250"/>
      <c r="AT102" s="251" t="s">
        <v>259</v>
      </c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2"/>
      <c r="BT102" s="257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9"/>
      <c r="CL102" s="257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9"/>
    </row>
    <row r="103" spans="1:108" ht="15" customHeight="1">
      <c r="A103" s="250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2"/>
      <c r="AS103" s="250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3"/>
      <c r="BG103" s="285" t="s">
        <v>260</v>
      </c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6"/>
      <c r="BT103" s="257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9"/>
      <c r="CL103" s="257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9"/>
    </row>
    <row r="104" spans="1:108" ht="15.75">
      <c r="A104" s="250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2"/>
      <c r="AS104" s="250"/>
      <c r="AT104" s="251" t="s">
        <v>261</v>
      </c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2"/>
      <c r="BT104" s="257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9"/>
      <c r="CL104" s="257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9"/>
    </row>
    <row r="105" spans="1:108" ht="15" customHeight="1">
      <c r="A105" s="250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2"/>
      <c r="AS105" s="250"/>
      <c r="AT105" s="254"/>
      <c r="AU105" s="254"/>
      <c r="AV105" s="254"/>
      <c r="AW105" s="254"/>
      <c r="AX105" s="254"/>
      <c r="AY105" s="254"/>
      <c r="AZ105" s="38" t="s">
        <v>262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56"/>
      <c r="BT105" s="257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9"/>
      <c r="CL105" s="257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9"/>
    </row>
    <row r="106" spans="1:108" ht="15.75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45"/>
      <c r="AT106" s="205" t="s">
        <v>263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42" t="s">
        <v>264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</row>
    <row r="108" spans="1:108" ht="15" customHeight="1">
      <c r="A108" s="182"/>
      <c r="B108" s="196" t="s">
        <v>265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162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>
      <c r="A110" s="182"/>
      <c r="B110" s="196" t="s">
        <v>266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162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>
      <c r="A112" s="189"/>
      <c r="B112" s="246" t="s">
        <v>267</v>
      </c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7"/>
      <c r="AS112" s="245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7"/>
      <c r="BT112" s="269"/>
      <c r="BU112" s="270"/>
      <c r="BV112" s="270"/>
      <c r="BW112" s="270"/>
      <c r="BX112" s="270"/>
      <c r="BY112" s="270"/>
      <c r="BZ112" s="270"/>
      <c r="CA112" s="270"/>
      <c r="CB112" s="270"/>
      <c r="CC112" s="270"/>
      <c r="CD112" s="270"/>
      <c r="CE112" s="270"/>
      <c r="CF112" s="270"/>
      <c r="CG112" s="270"/>
      <c r="CH112" s="270"/>
      <c r="CI112" s="270"/>
      <c r="CJ112" s="270"/>
      <c r="CK112" s="271"/>
      <c r="CL112" s="269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/>
      <c r="DD112" s="271"/>
    </row>
    <row r="113" spans="1:108" ht="15" customHeight="1">
      <c r="A113" s="189"/>
      <c r="B113" s="246" t="s">
        <v>268</v>
      </c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7"/>
      <c r="AS113" s="245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7"/>
      <c r="BT113" s="269"/>
      <c r="BU113" s="270"/>
      <c r="BV113" s="270"/>
      <c r="BW113" s="270"/>
      <c r="BX113" s="270"/>
      <c r="BY113" s="270"/>
      <c r="BZ113" s="270"/>
      <c r="CA113" s="270"/>
      <c r="CB113" s="270"/>
      <c r="CC113" s="270"/>
      <c r="CD113" s="270"/>
      <c r="CE113" s="270"/>
      <c r="CF113" s="270"/>
      <c r="CG113" s="270"/>
      <c r="CH113" s="270"/>
      <c r="CI113" s="270"/>
      <c r="CJ113" s="270"/>
      <c r="CK113" s="271"/>
      <c r="CL113" s="269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1"/>
    </row>
    <row r="114" spans="1:108" ht="15" customHeight="1">
      <c r="A114" s="189"/>
      <c r="B114" s="246" t="s">
        <v>269</v>
      </c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7"/>
      <c r="AS114" s="245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7"/>
      <c r="BT114" s="269"/>
      <c r="BU114" s="270"/>
      <c r="BV114" s="270"/>
      <c r="BW114" s="270"/>
      <c r="BX114" s="270"/>
      <c r="BY114" s="270"/>
      <c r="BZ114" s="270"/>
      <c r="CA114" s="270"/>
      <c r="CB114" s="270"/>
      <c r="CC114" s="270"/>
      <c r="CD114" s="270"/>
      <c r="CE114" s="270"/>
      <c r="CF114" s="270"/>
      <c r="CG114" s="270"/>
      <c r="CH114" s="270"/>
      <c r="CI114" s="270"/>
      <c r="CJ114" s="270"/>
      <c r="CK114" s="271"/>
      <c r="CL114" s="269"/>
      <c r="CM114" s="270"/>
      <c r="CN114" s="270"/>
      <c r="CO114" s="270"/>
      <c r="CP114" s="270"/>
      <c r="CQ114" s="270"/>
      <c r="CR114" s="270"/>
      <c r="CS114" s="270"/>
      <c r="CT114" s="270"/>
      <c r="CU114" s="270"/>
      <c r="CV114" s="270"/>
      <c r="CW114" s="270"/>
      <c r="CX114" s="270"/>
      <c r="CY114" s="270"/>
      <c r="CZ114" s="270"/>
      <c r="DA114" s="270"/>
      <c r="DB114" s="270"/>
      <c r="DC114" s="270"/>
      <c r="DD114" s="271"/>
    </row>
    <row r="115" spans="1:108" ht="15" customHeight="1">
      <c r="A115" s="189"/>
      <c r="B115" s="159" t="s">
        <v>270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245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7"/>
      <c r="BT115" s="269"/>
      <c r="BU115" s="270"/>
      <c r="BV115" s="270"/>
      <c r="BW115" s="270"/>
      <c r="BX115" s="270"/>
      <c r="BY115" s="270"/>
      <c r="BZ115" s="270"/>
      <c r="CA115" s="270"/>
      <c r="CB115" s="270"/>
      <c r="CC115" s="270"/>
      <c r="CD115" s="270"/>
      <c r="CE115" s="270"/>
      <c r="CF115" s="270"/>
      <c r="CG115" s="270"/>
      <c r="CH115" s="270"/>
      <c r="CI115" s="270"/>
      <c r="CJ115" s="270"/>
      <c r="CK115" s="271"/>
      <c r="CL115" s="287"/>
      <c r="CM115" s="288"/>
      <c r="CN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88"/>
      <c r="CZ115" s="288"/>
      <c r="DA115" s="288"/>
      <c r="DB115" s="288"/>
      <c r="DC115" s="288"/>
      <c r="DD115" s="289"/>
    </row>
    <row r="116" spans="1:108" ht="15" customHeight="1">
      <c r="A116" s="290" t="s">
        <v>271</v>
      </c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290"/>
      <c r="BW116" s="290"/>
      <c r="BX116" s="290"/>
      <c r="BY116" s="290"/>
      <c r="BZ116" s="290"/>
      <c r="CA116" s="290"/>
      <c r="CB116" s="290"/>
      <c r="CC116" s="290"/>
      <c r="CD116" s="290"/>
      <c r="CE116" s="290"/>
      <c r="CF116" s="290"/>
      <c r="CG116" s="290"/>
      <c r="CH116" s="290"/>
      <c r="CI116" s="290"/>
      <c r="CJ116" s="290"/>
      <c r="CK116" s="290"/>
      <c r="CL116" s="290"/>
      <c r="CM116" s="290"/>
      <c r="CN116" s="290"/>
      <c r="CO116" s="290"/>
      <c r="CP116" s="290"/>
      <c r="CQ116" s="290"/>
      <c r="CR116" s="290"/>
      <c r="CS116" s="290"/>
      <c r="CT116" s="290"/>
      <c r="CU116" s="290"/>
      <c r="CV116" s="290"/>
      <c r="CW116" s="290"/>
      <c r="CX116" s="290"/>
      <c r="CY116" s="290"/>
      <c r="CZ116" s="290"/>
      <c r="DA116" s="290"/>
      <c r="DB116" s="290"/>
      <c r="DC116" s="290"/>
      <c r="DD116" s="290"/>
    </row>
    <row r="117" spans="1:108" ht="15.75">
      <c r="A117" s="253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</row>
    <row r="118" spans="1:108" ht="101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 t="s">
        <v>272</v>
      </c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 t="s">
        <v>273</v>
      </c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 t="s">
        <v>274</v>
      </c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 t="s">
        <v>275</v>
      </c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 t="s">
        <v>276</v>
      </c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</row>
    <row r="119" spans="1:108" ht="15.75">
      <c r="A119" s="269" t="s">
        <v>277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1"/>
    </row>
    <row r="120" spans="1:108" ht="15.75">
      <c r="A120" s="291"/>
      <c r="B120" s="246" t="s">
        <v>278</v>
      </c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7"/>
      <c r="AK120" s="292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7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</row>
    <row r="121" spans="1:108" ht="31.5" customHeight="1">
      <c r="A121" s="291"/>
      <c r="B121" s="246" t="s">
        <v>279</v>
      </c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7"/>
      <c r="AK121" s="292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7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</row>
    <row r="122" spans="1:108" ht="15" customHeight="1">
      <c r="A122" s="291"/>
      <c r="B122" s="246" t="s">
        <v>280</v>
      </c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7"/>
      <c r="AK122" s="292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7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</row>
    <row r="123" spans="1:108" ht="31.5" customHeight="1">
      <c r="A123" s="291"/>
      <c r="B123" s="246" t="s">
        <v>281</v>
      </c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7"/>
      <c r="AK123" s="292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7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</row>
    <row r="124" spans="1:108" ht="31.5" customHeight="1">
      <c r="A124" s="291"/>
      <c r="B124" s="246" t="s">
        <v>282</v>
      </c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7"/>
      <c r="AK124" s="292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7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</row>
    <row r="125" spans="1:108" ht="31.5" customHeight="1">
      <c r="A125" s="291"/>
      <c r="B125" s="246" t="s">
        <v>283</v>
      </c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7"/>
      <c r="AK125" s="292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7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</row>
    <row r="126" spans="1:108" ht="32.25" customHeight="1">
      <c r="A126" s="291"/>
      <c r="B126" s="246" t="s">
        <v>284</v>
      </c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7"/>
      <c r="AK126" s="292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7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</row>
    <row r="127" spans="1:108" ht="47.25" customHeight="1">
      <c r="A127" s="291"/>
      <c r="B127" s="246" t="s">
        <v>285</v>
      </c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7"/>
      <c r="AK127" s="292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7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</row>
    <row r="128" spans="1:108" ht="30" customHeight="1">
      <c r="A128" s="291"/>
      <c r="B128" s="246" t="s">
        <v>286</v>
      </c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7"/>
      <c r="AK128" s="292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7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</row>
    <row r="129" spans="1:108" ht="31.5" customHeight="1">
      <c r="A129" s="291"/>
      <c r="B129" s="159" t="s">
        <v>287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0"/>
      <c r="AK129" s="47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6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293"/>
      <c r="BZ129" s="293"/>
      <c r="CA129" s="293"/>
      <c r="CB129" s="293"/>
      <c r="CC129" s="293"/>
      <c r="CD129" s="293"/>
      <c r="CE129" s="293"/>
      <c r="CF129" s="293"/>
      <c r="CG129" s="293"/>
      <c r="CH129" s="293"/>
      <c r="CI129" s="293"/>
      <c r="CJ129" s="293"/>
      <c r="CK129" s="293"/>
      <c r="CL129" s="293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1:108" ht="31.5" customHeight="1">
      <c r="A130" s="291"/>
      <c r="B130" s="246" t="s">
        <v>288</v>
      </c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7"/>
      <c r="AK130" s="292"/>
      <c r="AL130" s="246"/>
      <c r="AM130" s="246"/>
      <c r="AN130" s="246"/>
      <c r="AO130" s="246"/>
      <c r="AP130" s="246"/>
      <c r="AQ130" s="246"/>
      <c r="AR130" s="246"/>
      <c r="AS130" s="246"/>
      <c r="AT130" s="246"/>
      <c r="AU130" s="246"/>
      <c r="AV130" s="246"/>
      <c r="AW130" s="246"/>
      <c r="AX130" s="247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</row>
    <row r="131" spans="1:108" ht="32.25" customHeight="1">
      <c r="A131" s="291"/>
      <c r="B131" s="246" t="s">
        <v>289</v>
      </c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7"/>
      <c r="AK131" s="292"/>
      <c r="AL131" s="246"/>
      <c r="AM131" s="246"/>
      <c r="AN131" s="246"/>
      <c r="AO131" s="246"/>
      <c r="AP131" s="246"/>
      <c r="AQ131" s="246"/>
      <c r="AR131" s="246"/>
      <c r="AS131" s="246"/>
      <c r="AT131" s="246"/>
      <c r="AU131" s="246"/>
      <c r="AV131" s="246"/>
      <c r="AW131" s="246"/>
      <c r="AX131" s="247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</row>
    <row r="132" spans="1:108" ht="15.75">
      <c r="A132" s="294" t="s">
        <v>290</v>
      </c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5"/>
      <c r="CC132" s="295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5"/>
      <c r="CV132" s="295"/>
      <c r="CW132" s="295"/>
      <c r="CX132" s="295"/>
      <c r="CY132" s="295"/>
      <c r="CZ132" s="295"/>
      <c r="DA132" s="295"/>
      <c r="DB132" s="295"/>
      <c r="DC132" s="295"/>
      <c r="DD132" s="296"/>
    </row>
    <row r="133" spans="1:108" ht="33.75" customHeight="1">
      <c r="A133" s="291"/>
      <c r="B133" s="246" t="s">
        <v>291</v>
      </c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7"/>
      <c r="AK133" s="292"/>
      <c r="AL133" s="246"/>
      <c r="AM133" s="246"/>
      <c r="AN133" s="246"/>
      <c r="AO133" s="246"/>
      <c r="AP133" s="246"/>
      <c r="AQ133" s="246"/>
      <c r="AR133" s="246"/>
      <c r="AS133" s="246"/>
      <c r="AT133" s="246"/>
      <c r="AU133" s="246"/>
      <c r="AV133" s="246"/>
      <c r="AW133" s="246"/>
      <c r="AX133" s="247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</row>
    <row r="134" spans="1:108" ht="31.5" customHeight="1">
      <c r="A134" s="291"/>
      <c r="B134" s="246" t="s">
        <v>292</v>
      </c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7"/>
      <c r="AK134" s="292"/>
      <c r="AL134" s="246"/>
      <c r="AM134" s="246"/>
      <c r="AN134" s="246"/>
      <c r="AO134" s="246"/>
      <c r="AP134" s="246"/>
      <c r="AQ134" s="246"/>
      <c r="AR134" s="246"/>
      <c r="AS134" s="246"/>
      <c r="AT134" s="246"/>
      <c r="AU134" s="246"/>
      <c r="AV134" s="246"/>
      <c r="AW134" s="246"/>
      <c r="AX134" s="247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</row>
    <row r="135" spans="1:108" ht="29.25" customHeight="1">
      <c r="A135" s="291"/>
      <c r="B135" s="246" t="s">
        <v>293</v>
      </c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7"/>
      <c r="AK135" s="292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7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</row>
    <row r="136" spans="1:108" ht="32.25" customHeight="1">
      <c r="A136" s="291"/>
      <c r="B136" s="246" t="s">
        <v>294</v>
      </c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7"/>
      <c r="AK136" s="292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7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</row>
    <row r="137" spans="1:108" ht="47.25" customHeight="1">
      <c r="A137" s="291"/>
      <c r="B137" s="246" t="s">
        <v>295</v>
      </c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7"/>
      <c r="AK137" s="292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7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</row>
    <row r="138" spans="1:108" ht="47.25" customHeight="1">
      <c r="A138" s="291"/>
      <c r="B138" s="246" t="s">
        <v>296</v>
      </c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7"/>
      <c r="AK138" s="292"/>
      <c r="AL138" s="246"/>
      <c r="AM138" s="246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7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</row>
    <row r="139" spans="1:108" ht="32.25" customHeight="1">
      <c r="A139" s="291"/>
      <c r="B139" s="246" t="s">
        <v>297</v>
      </c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7"/>
      <c r="AK139" s="292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  <c r="AX139" s="247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</row>
    <row r="140" spans="1:108" ht="31.5" customHeight="1">
      <c r="A140" s="291"/>
      <c r="B140" s="246" t="s">
        <v>298</v>
      </c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7"/>
      <c r="AK140" s="292"/>
      <c r="AL140" s="246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7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</row>
    <row r="141" spans="1:108" ht="47.25" customHeight="1">
      <c r="A141" s="291"/>
      <c r="B141" s="246" t="s">
        <v>299</v>
      </c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7"/>
      <c r="AK141" s="292"/>
      <c r="AL141" s="246"/>
      <c r="AM141" s="246"/>
      <c r="AN141" s="246"/>
      <c r="AO141" s="246"/>
      <c r="AP141" s="246"/>
      <c r="AQ141" s="246"/>
      <c r="AR141" s="246"/>
      <c r="AS141" s="246"/>
      <c r="AT141" s="246"/>
      <c r="AU141" s="246"/>
      <c r="AV141" s="246"/>
      <c r="AW141" s="246"/>
      <c r="AX141" s="247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</row>
    <row r="142" spans="1:108" ht="33" customHeight="1">
      <c r="A142" s="291"/>
      <c r="B142" s="246" t="s">
        <v>300</v>
      </c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7"/>
      <c r="AK142" s="292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  <c r="AX142" s="247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</row>
    <row r="143" spans="1:108" ht="30" customHeight="1">
      <c r="A143" s="291"/>
      <c r="B143" s="246" t="s">
        <v>301</v>
      </c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7"/>
      <c r="AK143" s="292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7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</row>
    <row r="144" spans="1:108" ht="15.75">
      <c r="A144" s="291"/>
      <c r="B144" s="246" t="s">
        <v>302</v>
      </c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7"/>
      <c r="AK144" s="292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  <c r="AX144" s="247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</row>
    <row r="145" spans="1:108" ht="15" customHeight="1">
      <c r="A145" s="291"/>
      <c r="B145" s="246" t="s">
        <v>303</v>
      </c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7"/>
      <c r="AK145" s="292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7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</row>
    <row r="146" spans="1:108" ht="47.25" customHeight="1">
      <c r="A146" s="291"/>
      <c r="B146" s="246" t="s">
        <v>304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7"/>
      <c r="AK146" s="292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7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</row>
    <row r="147" spans="1:108" ht="48.75" customHeight="1">
      <c r="A147" s="291"/>
      <c r="B147" s="246" t="s">
        <v>305</v>
      </c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7"/>
      <c r="AK147" s="292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7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</row>
    <row r="148" spans="1:108" ht="33" customHeight="1">
      <c r="A148" s="291"/>
      <c r="B148" s="246" t="s">
        <v>306</v>
      </c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7"/>
      <c r="AK148" s="292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7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</row>
    <row r="149" spans="1:108" ht="32.25" customHeight="1">
      <c r="A149" s="291"/>
      <c r="B149" s="246" t="s">
        <v>307</v>
      </c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7"/>
      <c r="AK149" s="292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7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</row>
    <row r="150" spans="1:108" ht="15.75">
      <c r="A150" s="294" t="s">
        <v>308</v>
      </c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95"/>
      <c r="BD150" s="295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5"/>
      <c r="BO150" s="295"/>
      <c r="BP150" s="295"/>
      <c r="BQ150" s="295"/>
      <c r="BR150" s="295"/>
      <c r="BS150" s="295"/>
      <c r="BT150" s="295"/>
      <c r="BU150" s="295"/>
      <c r="BV150" s="295"/>
      <c r="BW150" s="295"/>
      <c r="BX150" s="295"/>
      <c r="BY150" s="295"/>
      <c r="BZ150" s="295"/>
      <c r="CA150" s="295"/>
      <c r="CB150" s="295"/>
      <c r="CC150" s="295"/>
      <c r="CD150" s="295"/>
      <c r="CE150" s="295"/>
      <c r="CF150" s="295"/>
      <c r="CG150" s="295"/>
      <c r="CH150" s="295"/>
      <c r="CI150" s="295"/>
      <c r="CJ150" s="295"/>
      <c r="CK150" s="295"/>
      <c r="CL150" s="295"/>
      <c r="CM150" s="295"/>
      <c r="CN150" s="295"/>
      <c r="CO150" s="295"/>
      <c r="CP150" s="295"/>
      <c r="CQ150" s="295"/>
      <c r="CR150" s="295"/>
      <c r="CS150" s="295"/>
      <c r="CT150" s="295"/>
      <c r="CU150" s="295"/>
      <c r="CV150" s="295"/>
      <c r="CW150" s="295"/>
      <c r="CX150" s="295"/>
      <c r="CY150" s="295"/>
      <c r="CZ150" s="295"/>
      <c r="DA150" s="295"/>
      <c r="DB150" s="295"/>
      <c r="DC150" s="295"/>
      <c r="DD150" s="296"/>
    </row>
    <row r="151" spans="1:108" ht="15" customHeight="1">
      <c r="A151" s="291"/>
      <c r="B151" s="246" t="s">
        <v>309</v>
      </c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7"/>
      <c r="AK151" s="292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  <c r="AX151" s="247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</row>
    <row r="152" spans="1:108" ht="30.75" customHeight="1">
      <c r="A152" s="291"/>
      <c r="B152" s="246" t="s">
        <v>310</v>
      </c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7"/>
      <c r="AK152" s="292"/>
      <c r="AL152" s="246"/>
      <c r="AM152" s="246"/>
      <c r="AN152" s="246"/>
      <c r="AO152" s="246"/>
      <c r="AP152" s="246"/>
      <c r="AQ152" s="246"/>
      <c r="AR152" s="246"/>
      <c r="AS152" s="246"/>
      <c r="AT152" s="246"/>
      <c r="AU152" s="246"/>
      <c r="AV152" s="246"/>
      <c r="AW152" s="246"/>
      <c r="AX152" s="247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</row>
    <row r="153" spans="1:108" ht="61.5" customHeight="1">
      <c r="A153" s="291"/>
      <c r="B153" s="246" t="s">
        <v>311</v>
      </c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7"/>
      <c r="AK153" s="292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  <c r="AX153" s="247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</row>
    <row r="154" spans="1:108" ht="33" customHeight="1">
      <c r="A154" s="291"/>
      <c r="B154" s="246" t="s">
        <v>312</v>
      </c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7"/>
      <c r="AK154" s="292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  <c r="AX154" s="247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</row>
    <row r="155" spans="1:108" ht="33" customHeight="1">
      <c r="A155" s="291"/>
      <c r="B155" s="246" t="s">
        <v>313</v>
      </c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7"/>
      <c r="AK155" s="292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7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</row>
    <row r="156" spans="1:108" ht="45.75" customHeight="1">
      <c r="A156" s="297"/>
      <c r="B156" s="159" t="s">
        <v>314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60"/>
      <c r="AK156" s="47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6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1:108" ht="46.5" customHeight="1">
      <c r="A157" s="291"/>
      <c r="B157" s="246" t="s">
        <v>315</v>
      </c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7"/>
      <c r="AK157" s="292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7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</row>
    <row r="158" spans="1:108" ht="32.25" customHeight="1">
      <c r="A158" s="291"/>
      <c r="B158" s="246" t="s">
        <v>316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7"/>
      <c r="AK158" s="292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7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</row>
    <row r="159" spans="1:108" ht="78.75" customHeight="1">
      <c r="A159" s="291"/>
      <c r="B159" s="246" t="s">
        <v>317</v>
      </c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7"/>
      <c r="AK159" s="292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  <c r="AX159" s="247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</row>
    <row r="160" spans="1:108" ht="46.5" customHeight="1">
      <c r="A160" s="291"/>
      <c r="B160" s="246" t="s">
        <v>318</v>
      </c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7"/>
      <c r="AK160" s="292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  <c r="AX160" s="247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</row>
    <row r="161" spans="1:108" ht="46.5" customHeight="1">
      <c r="A161" s="291"/>
      <c r="B161" s="246" t="s">
        <v>319</v>
      </c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7"/>
      <c r="AK161" s="292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  <c r="AX161" s="247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</row>
    <row r="162" spans="1:108" ht="33.75" customHeight="1">
      <c r="A162" s="291"/>
      <c r="B162" s="246" t="s">
        <v>320</v>
      </c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7"/>
      <c r="AK162" s="292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7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</row>
    <row r="163" spans="1:108" ht="31.5" customHeight="1">
      <c r="A163" s="291"/>
      <c r="B163" s="246" t="s">
        <v>321</v>
      </c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7"/>
      <c r="AK163" s="292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7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</row>
    <row r="164" spans="1:108" ht="15.75">
      <c r="A164" s="294" t="s">
        <v>322</v>
      </c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5"/>
      <c r="CC164" s="295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5"/>
      <c r="CN164" s="295"/>
      <c r="CO164" s="295"/>
      <c r="CP164" s="295"/>
      <c r="CQ164" s="295"/>
      <c r="CR164" s="295"/>
      <c r="CS164" s="295"/>
      <c r="CT164" s="295"/>
      <c r="CU164" s="295"/>
      <c r="CV164" s="295"/>
      <c r="CW164" s="295"/>
      <c r="CX164" s="295"/>
      <c r="CY164" s="295"/>
      <c r="CZ164" s="295"/>
      <c r="DA164" s="295"/>
      <c r="DB164" s="295"/>
      <c r="DC164" s="295"/>
      <c r="DD164" s="296"/>
    </row>
    <row r="165" spans="1:108" ht="47.25" customHeight="1">
      <c r="A165" s="291"/>
      <c r="B165" s="246" t="s">
        <v>323</v>
      </c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7"/>
      <c r="AK165" s="292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7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</row>
    <row r="166" spans="1:108" ht="47.25" customHeight="1">
      <c r="A166" s="291"/>
      <c r="B166" s="246" t="s">
        <v>324</v>
      </c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7"/>
      <c r="AK166" s="292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  <c r="AX166" s="247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</row>
    <row r="167" spans="1:108" ht="64.5" customHeight="1">
      <c r="A167" s="291"/>
      <c r="B167" s="246" t="s">
        <v>325</v>
      </c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7"/>
      <c r="AK167" s="292"/>
      <c r="AL167" s="246"/>
      <c r="AM167" s="246"/>
      <c r="AN167" s="246"/>
      <c r="AO167" s="246"/>
      <c r="AP167" s="246"/>
      <c r="AQ167" s="246"/>
      <c r="AR167" s="246"/>
      <c r="AS167" s="246"/>
      <c r="AT167" s="246"/>
      <c r="AU167" s="246"/>
      <c r="AV167" s="246"/>
      <c r="AW167" s="246"/>
      <c r="AX167" s="247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</row>
    <row r="168" spans="1:108" ht="66" customHeight="1">
      <c r="A168" s="291"/>
      <c r="B168" s="246" t="s">
        <v>326</v>
      </c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7"/>
      <c r="AK168" s="292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7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</row>
    <row r="169" spans="1:108" ht="33" customHeight="1">
      <c r="A169" s="291"/>
      <c r="B169" s="246" t="s">
        <v>327</v>
      </c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7"/>
      <c r="AK169" s="292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7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</row>
    <row r="170" spans="1:108" ht="15.75">
      <c r="A170" s="294" t="s">
        <v>328</v>
      </c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5"/>
      <c r="AS170" s="295"/>
      <c r="AT170" s="295"/>
      <c r="AU170" s="295"/>
      <c r="AV170" s="295"/>
      <c r="AW170" s="295"/>
      <c r="AX170" s="295"/>
      <c r="AY170" s="295"/>
      <c r="AZ170" s="295"/>
      <c r="BA170" s="295"/>
      <c r="BB170" s="295"/>
      <c r="BC170" s="295"/>
      <c r="BD170" s="295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5"/>
      <c r="BO170" s="295"/>
      <c r="BP170" s="295"/>
      <c r="BQ170" s="295"/>
      <c r="BR170" s="295"/>
      <c r="BS170" s="295"/>
      <c r="BT170" s="295"/>
      <c r="BU170" s="295"/>
      <c r="BV170" s="295"/>
      <c r="BW170" s="295"/>
      <c r="BX170" s="295"/>
      <c r="BY170" s="295"/>
      <c r="BZ170" s="295"/>
      <c r="CA170" s="295"/>
      <c r="CB170" s="295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  <c r="CM170" s="295"/>
      <c r="CN170" s="295"/>
      <c r="CO170" s="295"/>
      <c r="CP170" s="295"/>
      <c r="CQ170" s="295"/>
      <c r="CR170" s="295"/>
      <c r="CS170" s="295"/>
      <c r="CT170" s="295"/>
      <c r="CU170" s="295"/>
      <c r="CV170" s="295"/>
      <c r="CW170" s="295"/>
      <c r="CX170" s="295"/>
      <c r="CY170" s="295"/>
      <c r="CZ170" s="295"/>
      <c r="DA170" s="295"/>
      <c r="DB170" s="295"/>
      <c r="DC170" s="295"/>
      <c r="DD170" s="296"/>
    </row>
    <row r="171" spans="1:108" ht="15" customHeight="1">
      <c r="A171" s="291"/>
      <c r="B171" s="246" t="s">
        <v>329</v>
      </c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7"/>
      <c r="AK171" s="292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  <c r="AX171" s="247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</row>
    <row r="172" spans="1:108" ht="32.25" customHeight="1">
      <c r="A172" s="291"/>
      <c r="B172" s="246" t="s">
        <v>330</v>
      </c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7"/>
      <c r="AK172" s="292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7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</row>
    <row r="173" spans="1:108" ht="34.5" customHeight="1">
      <c r="A173" s="291"/>
      <c r="B173" s="246" t="s">
        <v>331</v>
      </c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7"/>
      <c r="AK173" s="292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7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</row>
    <row r="174" spans="1:108" ht="48" customHeight="1">
      <c r="A174" s="291"/>
      <c r="B174" s="246" t="s">
        <v>332</v>
      </c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7"/>
      <c r="AK174" s="292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7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</row>
    <row r="175" spans="1:108" ht="62.25" customHeight="1">
      <c r="A175" s="291"/>
      <c r="B175" s="246" t="s">
        <v>333</v>
      </c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7"/>
      <c r="AK175" s="292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247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</row>
    <row r="176" spans="1:108" ht="79.5" customHeight="1">
      <c r="A176" s="291"/>
      <c r="B176" s="246" t="s">
        <v>334</v>
      </c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7"/>
      <c r="AK176" s="292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7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</row>
    <row r="177" spans="1:108" ht="15.75">
      <c r="A177" s="291"/>
      <c r="B177" s="246" t="s">
        <v>335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7"/>
      <c r="AK177" s="292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7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</row>
    <row r="178" spans="1:108" ht="15" customHeight="1">
      <c r="A178" s="291"/>
      <c r="B178" s="246" t="s">
        <v>336</v>
      </c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7"/>
      <c r="AK178" s="292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7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</row>
    <row r="179" spans="1:108" ht="35.25" customHeight="1">
      <c r="A179" s="291"/>
      <c r="B179" s="246" t="s">
        <v>337</v>
      </c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7"/>
      <c r="AK179" s="292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  <c r="AX179" s="247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</row>
    <row r="180" spans="1:108" ht="33.75" customHeight="1">
      <c r="A180" s="291"/>
      <c r="B180" s="246" t="s">
        <v>338</v>
      </c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7"/>
      <c r="AK180" s="292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7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</row>
    <row r="181" spans="1:108" ht="15.75">
      <c r="A181" s="294" t="s">
        <v>339</v>
      </c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295"/>
      <c r="AH181" s="295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  <c r="AX181" s="295"/>
      <c r="AY181" s="295"/>
      <c r="AZ181" s="295"/>
      <c r="BA181" s="295"/>
      <c r="BB181" s="295"/>
      <c r="BC181" s="295"/>
      <c r="BD181" s="295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5"/>
      <c r="BO181" s="295"/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5"/>
      <c r="CQ181" s="295"/>
      <c r="CR181" s="295"/>
      <c r="CS181" s="295"/>
      <c r="CT181" s="295"/>
      <c r="CU181" s="295"/>
      <c r="CV181" s="295"/>
      <c r="CW181" s="295"/>
      <c r="CX181" s="295"/>
      <c r="CY181" s="295"/>
      <c r="CZ181" s="295"/>
      <c r="DA181" s="295"/>
      <c r="DB181" s="295"/>
      <c r="DC181" s="295"/>
      <c r="DD181" s="296"/>
    </row>
    <row r="182" spans="1:108" ht="69.75" customHeight="1">
      <c r="A182" s="297"/>
      <c r="B182" s="159" t="s">
        <v>340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60"/>
      <c r="AK182" s="47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6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</row>
    <row r="183" spans="1:108" ht="35.25" customHeight="1">
      <c r="A183" s="291"/>
      <c r="B183" s="246" t="s">
        <v>341</v>
      </c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7"/>
      <c r="AK183" s="292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247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</row>
    <row r="184" spans="1:108" ht="33.75" customHeight="1">
      <c r="A184" s="291"/>
      <c r="B184" s="246" t="s">
        <v>342</v>
      </c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7"/>
      <c r="AK184" s="292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7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</row>
    <row r="185" spans="1:108" ht="15" customHeight="1">
      <c r="A185" s="291"/>
      <c r="B185" s="246" t="s">
        <v>343</v>
      </c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7"/>
      <c r="AK185" s="292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247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</row>
    <row r="186" spans="1:108" ht="15" customHeight="1">
      <c r="A186" s="294" t="s">
        <v>344</v>
      </c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5"/>
      <c r="AS186" s="295"/>
      <c r="AT186" s="295"/>
      <c r="AU186" s="295"/>
      <c r="AV186" s="295"/>
      <c r="AW186" s="295"/>
      <c r="AX186" s="295"/>
      <c r="AY186" s="295"/>
      <c r="AZ186" s="295"/>
      <c r="BA186" s="295"/>
      <c r="BB186" s="295"/>
      <c r="BC186" s="295"/>
      <c r="BD186" s="295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5"/>
      <c r="BO186" s="295"/>
      <c r="BP186" s="295"/>
      <c r="BQ186" s="295"/>
      <c r="BR186" s="295"/>
      <c r="BS186" s="295"/>
      <c r="BT186" s="295"/>
      <c r="BU186" s="295"/>
      <c r="BV186" s="295"/>
      <c r="BW186" s="295"/>
      <c r="BX186" s="295"/>
      <c r="BY186" s="295"/>
      <c r="BZ186" s="295"/>
      <c r="CA186" s="295"/>
      <c r="CB186" s="295"/>
      <c r="CC186" s="295"/>
      <c r="CD186" s="295"/>
      <c r="CE186" s="295"/>
      <c r="CF186" s="295"/>
      <c r="CG186" s="295"/>
      <c r="CH186" s="295"/>
      <c r="CI186" s="295"/>
      <c r="CJ186" s="295"/>
      <c r="CK186" s="295"/>
      <c r="CL186" s="295"/>
      <c r="CM186" s="295"/>
      <c r="CN186" s="295"/>
      <c r="CO186" s="295"/>
      <c r="CP186" s="295"/>
      <c r="CQ186" s="295"/>
      <c r="CR186" s="295"/>
      <c r="CS186" s="295"/>
      <c r="CT186" s="295"/>
      <c r="CU186" s="295"/>
      <c r="CV186" s="295"/>
      <c r="CW186" s="295"/>
      <c r="CX186" s="295"/>
      <c r="CY186" s="295"/>
      <c r="CZ186" s="295"/>
      <c r="DA186" s="295"/>
      <c r="DB186" s="295"/>
      <c r="DC186" s="295"/>
      <c r="DD186" s="296"/>
    </row>
    <row r="187" spans="1:108" ht="15" customHeight="1">
      <c r="A187" s="291"/>
      <c r="B187" s="246" t="s">
        <v>345</v>
      </c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7"/>
      <c r="AK187" s="292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7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</row>
    <row r="188" spans="1:108" ht="49.5" customHeight="1">
      <c r="A188" s="291"/>
      <c r="B188" s="246" t="s">
        <v>346</v>
      </c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7"/>
      <c r="AK188" s="292"/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7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</row>
    <row r="189" spans="1:108" ht="48.75" customHeight="1">
      <c r="A189" s="291"/>
      <c r="B189" s="246" t="s">
        <v>347</v>
      </c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7"/>
      <c r="AK189" s="292"/>
      <c r="AL189" s="246"/>
      <c r="AM189" s="246"/>
      <c r="AN189" s="246"/>
      <c r="AO189" s="246"/>
      <c r="AP189" s="246"/>
      <c r="AQ189" s="246"/>
      <c r="AR189" s="246"/>
      <c r="AS189" s="246"/>
      <c r="AT189" s="246"/>
      <c r="AU189" s="246"/>
      <c r="AV189" s="246"/>
      <c r="AW189" s="246"/>
      <c r="AX189" s="247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</row>
    <row r="190" spans="1:108" ht="48" customHeight="1">
      <c r="A190" s="291"/>
      <c r="B190" s="246" t="s">
        <v>348</v>
      </c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7"/>
      <c r="AK190" s="292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7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</row>
    <row r="191" spans="1:108" ht="32.25" customHeight="1">
      <c r="A191" s="291"/>
      <c r="B191" s="246" t="s">
        <v>349</v>
      </c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7"/>
      <c r="AK191" s="292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7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</row>
    <row r="192" spans="1:108" ht="15.75">
      <c r="A192" s="291"/>
      <c r="B192" s="246" t="s">
        <v>350</v>
      </c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7"/>
      <c r="AK192" s="292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7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</row>
    <row r="193" spans="1:108" ht="15" customHeight="1">
      <c r="A193" s="294" t="s">
        <v>351</v>
      </c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  <c r="AB193" s="295"/>
      <c r="AC193" s="295"/>
      <c r="AD193" s="295"/>
      <c r="AE193" s="295"/>
      <c r="AF193" s="295"/>
      <c r="AG193" s="295"/>
      <c r="AH193" s="295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5"/>
      <c r="AS193" s="295"/>
      <c r="AT193" s="295"/>
      <c r="AU193" s="295"/>
      <c r="AV193" s="295"/>
      <c r="AW193" s="295"/>
      <c r="AX193" s="295"/>
      <c r="AY193" s="295"/>
      <c r="AZ193" s="295"/>
      <c r="BA193" s="295"/>
      <c r="BB193" s="295"/>
      <c r="BC193" s="295"/>
      <c r="BD193" s="295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5"/>
      <c r="BO193" s="295"/>
      <c r="BP193" s="295"/>
      <c r="BQ193" s="295"/>
      <c r="BR193" s="295"/>
      <c r="BS193" s="295"/>
      <c r="BT193" s="295"/>
      <c r="BU193" s="295"/>
      <c r="BV193" s="295"/>
      <c r="BW193" s="295"/>
      <c r="BX193" s="295"/>
      <c r="BY193" s="295"/>
      <c r="BZ193" s="295"/>
      <c r="CA193" s="295"/>
      <c r="CB193" s="295"/>
      <c r="CC193" s="295"/>
      <c r="CD193" s="295"/>
      <c r="CE193" s="295"/>
      <c r="CF193" s="295"/>
      <c r="CG193" s="295"/>
      <c r="CH193" s="295"/>
      <c r="CI193" s="295"/>
      <c r="CJ193" s="295"/>
      <c r="CK193" s="295"/>
      <c r="CL193" s="295"/>
      <c r="CM193" s="295"/>
      <c r="CN193" s="295"/>
      <c r="CO193" s="295"/>
      <c r="CP193" s="295"/>
      <c r="CQ193" s="295"/>
      <c r="CR193" s="295"/>
      <c r="CS193" s="295"/>
      <c r="CT193" s="295"/>
      <c r="CU193" s="295"/>
      <c r="CV193" s="295"/>
      <c r="CW193" s="295"/>
      <c r="CX193" s="295"/>
      <c r="CY193" s="295"/>
      <c r="CZ193" s="295"/>
      <c r="DA193" s="295"/>
      <c r="DB193" s="295"/>
      <c r="DC193" s="295"/>
      <c r="DD193" s="296"/>
    </row>
    <row r="194" spans="1:108" ht="51.75" customHeight="1">
      <c r="A194" s="291"/>
      <c r="B194" s="159" t="s">
        <v>352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60"/>
      <c r="AK194" s="47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60"/>
      <c r="AY194" s="298"/>
      <c r="AZ194" s="298"/>
      <c r="BA194" s="298"/>
      <c r="BB194" s="298"/>
      <c r="BC194" s="298"/>
      <c r="BD194" s="298"/>
      <c r="BE194" s="298"/>
      <c r="BF194" s="298"/>
      <c r="BG194" s="298"/>
      <c r="BH194" s="298"/>
      <c r="BI194" s="298"/>
      <c r="BJ194" s="293"/>
      <c r="BK194" s="293"/>
      <c r="BL194" s="293"/>
      <c r="BM194" s="293"/>
      <c r="BN194" s="293"/>
      <c r="BO194" s="293"/>
      <c r="BP194" s="293"/>
      <c r="BQ194" s="293"/>
      <c r="BR194" s="293"/>
      <c r="BS194" s="293"/>
      <c r="BT194" s="293"/>
      <c r="BU194" s="293"/>
      <c r="BV194" s="293"/>
      <c r="BW194" s="293"/>
      <c r="BX194" s="293"/>
      <c r="BY194" s="293"/>
      <c r="BZ194" s="293"/>
      <c r="CA194" s="293"/>
      <c r="CB194" s="293"/>
      <c r="CC194" s="293"/>
      <c r="CD194" s="293"/>
      <c r="CE194" s="293"/>
      <c r="CF194" s="293"/>
      <c r="CG194" s="293"/>
      <c r="CH194" s="293"/>
      <c r="CI194" s="293"/>
      <c r="CJ194" s="293"/>
      <c r="CK194" s="293"/>
      <c r="CL194" s="293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</row>
    <row r="195" spans="1:108" ht="33.75" customHeight="1">
      <c r="A195" s="291"/>
      <c r="B195" s="246" t="s">
        <v>353</v>
      </c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7"/>
      <c r="AK195" s="292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7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</row>
    <row r="196" spans="1:108" ht="31.5" customHeight="1">
      <c r="A196" s="291"/>
      <c r="B196" s="246" t="s">
        <v>354</v>
      </c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7"/>
      <c r="AK196" s="292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7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</row>
    <row r="197" spans="1:108" ht="35.25" customHeight="1">
      <c r="A197" s="291"/>
      <c r="B197" s="246" t="s">
        <v>355</v>
      </c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7"/>
      <c r="AK197" s="292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7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</row>
    <row r="198" spans="1:108" ht="31.5" customHeight="1">
      <c r="A198" s="291"/>
      <c r="B198" s="246" t="s">
        <v>356</v>
      </c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7"/>
      <c r="AK198" s="292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7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</row>
    <row r="199" spans="1:108" ht="30" customHeight="1">
      <c r="A199" s="291"/>
      <c r="B199" s="246" t="s">
        <v>357</v>
      </c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7"/>
      <c r="AK199" s="292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7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</row>
    <row r="200" spans="1:108" ht="48" customHeight="1">
      <c r="A200" s="291"/>
      <c r="B200" s="246" t="s">
        <v>358</v>
      </c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7"/>
      <c r="AK200" s="292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7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</row>
    <row r="201" spans="1:108" ht="33" customHeight="1">
      <c r="A201" s="291"/>
      <c r="B201" s="246" t="s">
        <v>359</v>
      </c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7"/>
      <c r="AK201" s="292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7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</row>
    <row r="202" spans="1:108" ht="32.25" customHeight="1">
      <c r="A202" s="291"/>
      <c r="B202" s="246" t="s">
        <v>360</v>
      </c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7"/>
      <c r="AK202" s="292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7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</row>
    <row r="203" spans="1:108" ht="30.75" customHeight="1">
      <c r="A203" s="291"/>
      <c r="B203" s="246" t="s">
        <v>361</v>
      </c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7"/>
      <c r="AK203" s="292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7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</row>
    <row r="204" spans="1:108" ht="30" customHeight="1">
      <c r="A204" s="291"/>
      <c r="B204" s="246" t="s">
        <v>362</v>
      </c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7"/>
      <c r="AK204" s="292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7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</row>
    <row r="205" spans="1:108" ht="32.25" customHeight="1">
      <c r="A205" s="291"/>
      <c r="B205" s="246" t="s">
        <v>363</v>
      </c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7"/>
      <c r="AK205" s="292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7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</row>
    <row r="206" spans="1:108" ht="32.25" customHeight="1">
      <c r="A206" s="291"/>
      <c r="B206" s="246" t="s">
        <v>364</v>
      </c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7"/>
      <c r="AK206" s="292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7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</row>
    <row r="207" spans="1:108" ht="33" customHeight="1">
      <c r="A207" s="291"/>
      <c r="B207" s="246" t="s">
        <v>365</v>
      </c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7"/>
      <c r="AK207" s="292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7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</row>
    <row r="208" spans="1:108" ht="33.75" customHeight="1">
      <c r="A208" s="291"/>
      <c r="B208" s="246" t="s">
        <v>366</v>
      </c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7"/>
      <c r="AK208" s="292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  <c r="AX208" s="247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</row>
    <row r="209" spans="1:108" ht="31.5" customHeight="1">
      <c r="A209" s="291"/>
      <c r="B209" s="246" t="s">
        <v>367</v>
      </c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7"/>
      <c r="AK209" s="292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  <c r="AX209" s="247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</row>
    <row r="210" spans="1:108" ht="15.75">
      <c r="A210" s="294" t="s">
        <v>368</v>
      </c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  <c r="AA210" s="295"/>
      <c r="AB210" s="295"/>
      <c r="AC210" s="295"/>
      <c r="AD210" s="295"/>
      <c r="AE210" s="295"/>
      <c r="AF210" s="295"/>
      <c r="AG210" s="295"/>
      <c r="AH210" s="295"/>
      <c r="AI210" s="295"/>
      <c r="AJ210" s="295"/>
      <c r="AK210" s="295"/>
      <c r="AL210" s="295"/>
      <c r="AM210" s="295"/>
      <c r="AN210" s="295"/>
      <c r="AO210" s="295"/>
      <c r="AP210" s="295"/>
      <c r="AQ210" s="295"/>
      <c r="AR210" s="295"/>
      <c r="AS210" s="295"/>
      <c r="AT210" s="295"/>
      <c r="AU210" s="295"/>
      <c r="AV210" s="295"/>
      <c r="AW210" s="295"/>
      <c r="AX210" s="295"/>
      <c r="AY210" s="295"/>
      <c r="AZ210" s="295"/>
      <c r="BA210" s="295"/>
      <c r="BB210" s="295"/>
      <c r="BC210" s="295"/>
      <c r="BD210" s="295"/>
      <c r="BE210" s="295"/>
      <c r="BF210" s="295"/>
      <c r="BG210" s="295"/>
      <c r="BH210" s="295"/>
      <c r="BI210" s="295"/>
      <c r="BJ210" s="295"/>
      <c r="BK210" s="295"/>
      <c r="BL210" s="295"/>
      <c r="BM210" s="295"/>
      <c r="BN210" s="295"/>
      <c r="BO210" s="295"/>
      <c r="BP210" s="295"/>
      <c r="BQ210" s="295"/>
      <c r="BR210" s="295"/>
      <c r="BS210" s="295"/>
      <c r="BT210" s="295"/>
      <c r="BU210" s="295"/>
      <c r="BV210" s="295"/>
      <c r="BW210" s="295"/>
      <c r="BX210" s="295"/>
      <c r="BY210" s="295"/>
      <c r="BZ210" s="295"/>
      <c r="CA210" s="295"/>
      <c r="CB210" s="295"/>
      <c r="CC210" s="295"/>
      <c r="CD210" s="295"/>
      <c r="CE210" s="295"/>
      <c r="CF210" s="295"/>
      <c r="CG210" s="295"/>
      <c r="CH210" s="295"/>
      <c r="CI210" s="295"/>
      <c r="CJ210" s="295"/>
      <c r="CK210" s="295"/>
      <c r="CL210" s="295"/>
      <c r="CM210" s="295"/>
      <c r="CN210" s="295"/>
      <c r="CO210" s="295"/>
      <c r="CP210" s="295"/>
      <c r="CQ210" s="295"/>
      <c r="CR210" s="295"/>
      <c r="CS210" s="295"/>
      <c r="CT210" s="295"/>
      <c r="CU210" s="295"/>
      <c r="CV210" s="295"/>
      <c r="CW210" s="295"/>
      <c r="CX210" s="295"/>
      <c r="CY210" s="295"/>
      <c r="CZ210" s="295"/>
      <c r="DA210" s="295"/>
      <c r="DB210" s="295"/>
      <c r="DC210" s="295"/>
      <c r="DD210" s="296"/>
    </row>
    <row r="211" spans="1:108" ht="15" customHeight="1">
      <c r="A211" s="291"/>
      <c r="B211" s="246" t="s">
        <v>369</v>
      </c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7"/>
      <c r="AK211" s="292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7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</row>
    <row r="212" spans="1:108" ht="48" customHeight="1">
      <c r="A212" s="291"/>
      <c r="B212" s="246" t="s">
        <v>370</v>
      </c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7"/>
      <c r="AK212" s="292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7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</row>
    <row r="213" spans="1:108" ht="46.5" customHeight="1">
      <c r="A213" s="291"/>
      <c r="B213" s="246" t="s">
        <v>371</v>
      </c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7"/>
      <c r="AK213" s="292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7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</row>
    <row r="214" spans="1:108" ht="31.5" customHeight="1">
      <c r="A214" s="291"/>
      <c r="B214" s="246" t="s">
        <v>372</v>
      </c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7"/>
      <c r="AK214" s="292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247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</row>
    <row r="215" spans="1:108" ht="33" customHeight="1">
      <c r="A215" s="291"/>
      <c r="B215" s="246" t="s">
        <v>373</v>
      </c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7"/>
      <c r="AK215" s="292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7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</row>
    <row r="216" spans="1:108" ht="31.5" customHeight="1">
      <c r="A216" s="291"/>
      <c r="B216" s="246" t="s">
        <v>374</v>
      </c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7"/>
      <c r="AK216" s="292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247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</row>
    <row r="217" spans="1:108" ht="15.75">
      <c r="A217" s="294" t="s">
        <v>375</v>
      </c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5"/>
      <c r="AG217" s="295"/>
      <c r="AH217" s="295"/>
      <c r="AI217" s="295"/>
      <c r="AJ217" s="295"/>
      <c r="AK217" s="295"/>
      <c r="AL217" s="295"/>
      <c r="AM217" s="295"/>
      <c r="AN217" s="295"/>
      <c r="AO217" s="295"/>
      <c r="AP217" s="295"/>
      <c r="AQ217" s="295"/>
      <c r="AR217" s="295"/>
      <c r="AS217" s="295"/>
      <c r="AT217" s="295"/>
      <c r="AU217" s="295"/>
      <c r="AV217" s="295"/>
      <c r="AW217" s="295"/>
      <c r="AX217" s="295"/>
      <c r="AY217" s="295"/>
      <c r="AZ217" s="295"/>
      <c r="BA217" s="295"/>
      <c r="BB217" s="295"/>
      <c r="BC217" s="295"/>
      <c r="BD217" s="295"/>
      <c r="BE217" s="295"/>
      <c r="BF217" s="295"/>
      <c r="BG217" s="295"/>
      <c r="BH217" s="295"/>
      <c r="BI217" s="295"/>
      <c r="BJ217" s="295"/>
      <c r="BK217" s="295"/>
      <c r="BL217" s="295"/>
      <c r="BM217" s="295"/>
      <c r="BN217" s="295"/>
      <c r="BO217" s="295"/>
      <c r="BP217" s="295"/>
      <c r="BQ217" s="295"/>
      <c r="BR217" s="295"/>
      <c r="BS217" s="295"/>
      <c r="BT217" s="295"/>
      <c r="BU217" s="295"/>
      <c r="BV217" s="295"/>
      <c r="BW217" s="295"/>
      <c r="BX217" s="295"/>
      <c r="BY217" s="295"/>
      <c r="BZ217" s="295"/>
      <c r="CA217" s="295"/>
      <c r="CB217" s="295"/>
      <c r="CC217" s="295"/>
      <c r="CD217" s="295"/>
      <c r="CE217" s="295"/>
      <c r="CF217" s="295"/>
      <c r="CG217" s="295"/>
      <c r="CH217" s="295"/>
      <c r="CI217" s="295"/>
      <c r="CJ217" s="295"/>
      <c r="CK217" s="295"/>
      <c r="CL217" s="295"/>
      <c r="CM217" s="295"/>
      <c r="CN217" s="295"/>
      <c r="CO217" s="295"/>
      <c r="CP217" s="295"/>
      <c r="CQ217" s="295"/>
      <c r="CR217" s="295"/>
      <c r="CS217" s="295"/>
      <c r="CT217" s="295"/>
      <c r="CU217" s="295"/>
      <c r="CV217" s="295"/>
      <c r="CW217" s="295"/>
      <c r="CX217" s="295"/>
      <c r="CY217" s="295"/>
      <c r="CZ217" s="295"/>
      <c r="DA217" s="295"/>
      <c r="DB217" s="295"/>
      <c r="DC217" s="295"/>
      <c r="DD217" s="296"/>
    </row>
    <row r="218" spans="1:108" ht="36.75" customHeight="1">
      <c r="A218" s="291"/>
      <c r="B218" s="246" t="s">
        <v>376</v>
      </c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7"/>
      <c r="AK218" s="292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7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</row>
    <row r="219" spans="1:108" ht="33.75" customHeight="1">
      <c r="A219" s="291"/>
      <c r="B219" s="246" t="s">
        <v>377</v>
      </c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7"/>
      <c r="AK219" s="292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7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</row>
    <row r="220" spans="1:108" ht="45.75" customHeight="1">
      <c r="A220" s="291"/>
      <c r="B220" s="246" t="s">
        <v>378</v>
      </c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7"/>
      <c r="AK220" s="292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6"/>
      <c r="AW220" s="246"/>
      <c r="AX220" s="247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</row>
    <row r="221" spans="1:108" ht="45.75" customHeight="1">
      <c r="A221" s="291"/>
      <c r="B221" s="246" t="s">
        <v>379</v>
      </c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7"/>
      <c r="AK221" s="292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6"/>
      <c r="AW221" s="246"/>
      <c r="AX221" s="247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</row>
    <row r="222" spans="1:108" ht="35.25" customHeight="1">
      <c r="A222" s="291"/>
      <c r="B222" s="246" t="s">
        <v>380</v>
      </c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7"/>
      <c r="AK222" s="292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  <c r="AX222" s="247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</row>
    <row r="223" spans="1:108" ht="30.75" customHeight="1">
      <c r="A223" s="291"/>
      <c r="B223" s="246" t="s">
        <v>381</v>
      </c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7"/>
      <c r="AK223" s="292"/>
      <c r="AL223" s="246"/>
      <c r="AM223" s="246"/>
      <c r="AN223" s="246"/>
      <c r="AO223" s="246"/>
      <c r="AP223" s="246"/>
      <c r="AQ223" s="246"/>
      <c r="AR223" s="246"/>
      <c r="AS223" s="246"/>
      <c r="AT223" s="246"/>
      <c r="AU223" s="246"/>
      <c r="AV223" s="246"/>
      <c r="AW223" s="246"/>
      <c r="AX223" s="247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</row>
    <row r="224" spans="1:108" ht="15.75">
      <c r="A224" s="294" t="s">
        <v>382</v>
      </c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  <c r="AA224" s="295"/>
      <c r="AB224" s="295"/>
      <c r="AC224" s="295"/>
      <c r="AD224" s="295"/>
      <c r="AE224" s="295"/>
      <c r="AF224" s="295"/>
      <c r="AG224" s="295"/>
      <c r="AH224" s="295"/>
      <c r="AI224" s="295"/>
      <c r="AJ224" s="295"/>
      <c r="AK224" s="295"/>
      <c r="AL224" s="295"/>
      <c r="AM224" s="295"/>
      <c r="AN224" s="295"/>
      <c r="AO224" s="295"/>
      <c r="AP224" s="295"/>
      <c r="AQ224" s="295"/>
      <c r="AR224" s="295"/>
      <c r="AS224" s="295"/>
      <c r="AT224" s="295"/>
      <c r="AU224" s="295"/>
      <c r="AV224" s="295"/>
      <c r="AW224" s="295"/>
      <c r="AX224" s="295"/>
      <c r="AY224" s="295"/>
      <c r="AZ224" s="295"/>
      <c r="BA224" s="295"/>
      <c r="BB224" s="295"/>
      <c r="BC224" s="295"/>
      <c r="BD224" s="295"/>
      <c r="BE224" s="295"/>
      <c r="BF224" s="295"/>
      <c r="BG224" s="295"/>
      <c r="BH224" s="295"/>
      <c r="BI224" s="295"/>
      <c r="BJ224" s="295"/>
      <c r="BK224" s="295"/>
      <c r="BL224" s="295"/>
      <c r="BM224" s="295"/>
      <c r="BN224" s="295"/>
      <c r="BO224" s="295"/>
      <c r="BP224" s="295"/>
      <c r="BQ224" s="295"/>
      <c r="BR224" s="295"/>
      <c r="BS224" s="295"/>
      <c r="BT224" s="295"/>
      <c r="BU224" s="295"/>
      <c r="BV224" s="295"/>
      <c r="BW224" s="295"/>
      <c r="BX224" s="295"/>
      <c r="BY224" s="295"/>
      <c r="BZ224" s="295"/>
      <c r="CA224" s="295"/>
      <c r="CB224" s="295"/>
      <c r="CC224" s="295"/>
      <c r="CD224" s="295"/>
      <c r="CE224" s="295"/>
      <c r="CF224" s="295"/>
      <c r="CG224" s="295"/>
      <c r="CH224" s="295"/>
      <c r="CI224" s="295"/>
      <c r="CJ224" s="295"/>
      <c r="CK224" s="295"/>
      <c r="CL224" s="295"/>
      <c r="CM224" s="295"/>
      <c r="CN224" s="295"/>
      <c r="CO224" s="295"/>
      <c r="CP224" s="295"/>
      <c r="CQ224" s="295"/>
      <c r="CR224" s="295"/>
      <c r="CS224" s="295"/>
      <c r="CT224" s="295"/>
      <c r="CU224" s="295"/>
      <c r="CV224" s="295"/>
      <c r="CW224" s="295"/>
      <c r="CX224" s="295"/>
      <c r="CY224" s="295"/>
      <c r="CZ224" s="295"/>
      <c r="DA224" s="295"/>
      <c r="DB224" s="295"/>
      <c r="DC224" s="295"/>
      <c r="DD224" s="296"/>
    </row>
    <row r="225" spans="1:108" ht="15" customHeight="1">
      <c r="A225" s="291"/>
      <c r="B225" s="246" t="s">
        <v>383</v>
      </c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7"/>
      <c r="AK225" s="292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7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</row>
    <row r="226" spans="1:108" ht="30.75" customHeight="1">
      <c r="A226" s="291"/>
      <c r="B226" s="246" t="s">
        <v>384</v>
      </c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7"/>
      <c r="AK226" s="292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7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</row>
    <row r="227" spans="1:108" ht="48" customHeight="1">
      <c r="A227" s="291"/>
      <c r="B227" s="246" t="s">
        <v>385</v>
      </c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  <c r="AJ227" s="247"/>
      <c r="AK227" s="292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  <c r="AX227" s="247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</row>
    <row r="228" spans="1:108" ht="15.75">
      <c r="A228" s="291"/>
      <c r="B228" s="246" t="s">
        <v>386</v>
      </c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7"/>
      <c r="AK228" s="292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7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</row>
    <row r="229" spans="1:108" ht="15" customHeight="1">
      <c r="A229" s="294" t="s">
        <v>387</v>
      </c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5"/>
      <c r="AG229" s="295"/>
      <c r="AH229" s="295"/>
      <c r="AI229" s="295"/>
      <c r="AJ229" s="295"/>
      <c r="AK229" s="295"/>
      <c r="AL229" s="295"/>
      <c r="AM229" s="295"/>
      <c r="AN229" s="295"/>
      <c r="AO229" s="295"/>
      <c r="AP229" s="295"/>
      <c r="AQ229" s="295"/>
      <c r="AR229" s="295"/>
      <c r="AS229" s="295"/>
      <c r="AT229" s="295"/>
      <c r="AU229" s="295"/>
      <c r="AV229" s="295"/>
      <c r="AW229" s="295"/>
      <c r="AX229" s="295"/>
      <c r="AY229" s="295"/>
      <c r="AZ229" s="295"/>
      <c r="BA229" s="295"/>
      <c r="BB229" s="295"/>
      <c r="BC229" s="295"/>
      <c r="BD229" s="295"/>
      <c r="BE229" s="295"/>
      <c r="BF229" s="295"/>
      <c r="BG229" s="295"/>
      <c r="BH229" s="295"/>
      <c r="BI229" s="295"/>
      <c r="BJ229" s="295"/>
      <c r="BK229" s="295"/>
      <c r="BL229" s="295"/>
      <c r="BM229" s="295"/>
      <c r="BN229" s="295"/>
      <c r="BO229" s="295"/>
      <c r="BP229" s="295"/>
      <c r="BQ229" s="295"/>
      <c r="BR229" s="295"/>
      <c r="BS229" s="295"/>
      <c r="BT229" s="295"/>
      <c r="BU229" s="295"/>
      <c r="BV229" s="295"/>
      <c r="BW229" s="295"/>
      <c r="BX229" s="295"/>
      <c r="BY229" s="295"/>
      <c r="BZ229" s="295"/>
      <c r="CA229" s="295"/>
      <c r="CB229" s="295"/>
      <c r="CC229" s="295"/>
      <c r="CD229" s="295"/>
      <c r="CE229" s="295"/>
      <c r="CF229" s="295"/>
      <c r="CG229" s="295"/>
      <c r="CH229" s="295"/>
      <c r="CI229" s="295"/>
      <c r="CJ229" s="295"/>
      <c r="CK229" s="295"/>
      <c r="CL229" s="295"/>
      <c r="CM229" s="295"/>
      <c r="CN229" s="295"/>
      <c r="CO229" s="295"/>
      <c r="CP229" s="295"/>
      <c r="CQ229" s="295"/>
      <c r="CR229" s="295"/>
      <c r="CS229" s="295"/>
      <c r="CT229" s="295"/>
      <c r="CU229" s="295"/>
      <c r="CV229" s="295"/>
      <c r="CW229" s="295"/>
      <c r="CX229" s="295"/>
      <c r="CY229" s="295"/>
      <c r="CZ229" s="295"/>
      <c r="DA229" s="295"/>
      <c r="DB229" s="295"/>
      <c r="DC229" s="295"/>
      <c r="DD229" s="296"/>
    </row>
    <row r="230" spans="1:108" ht="15" customHeight="1">
      <c r="A230" s="291"/>
      <c r="B230" s="246" t="s">
        <v>388</v>
      </c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7"/>
      <c r="AK230" s="292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  <c r="AX230" s="247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</row>
    <row r="231" spans="1:108" ht="15" customHeight="1">
      <c r="A231" s="291"/>
      <c r="B231" s="246" t="s">
        <v>389</v>
      </c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7"/>
      <c r="AK231" s="292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247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</row>
    <row r="232" spans="1:108" ht="31.5" customHeight="1">
      <c r="A232" s="291"/>
      <c r="B232" s="246" t="s">
        <v>390</v>
      </c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7"/>
      <c r="AK232" s="292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7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</row>
    <row r="233" spans="1:108" ht="30.75" customHeight="1">
      <c r="A233" s="291"/>
      <c r="B233" s="246" t="s">
        <v>391</v>
      </c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7"/>
      <c r="AK233" s="292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7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</row>
    <row r="234" spans="1:108" ht="49.5" customHeight="1">
      <c r="A234" s="291"/>
      <c r="B234" s="246" t="s">
        <v>392</v>
      </c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7"/>
      <c r="AK234" s="292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6"/>
      <c r="AX234" s="247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</row>
    <row r="235" spans="1:108" ht="48" customHeight="1">
      <c r="A235" s="291"/>
      <c r="B235" s="246" t="s">
        <v>393</v>
      </c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7"/>
      <c r="AK235" s="292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7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</row>
    <row r="236" spans="1:108" ht="15.75">
      <c r="A236" s="291"/>
      <c r="B236" s="246" t="s">
        <v>394</v>
      </c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7"/>
      <c r="AK236" s="292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7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</row>
    <row r="237" spans="1:108" ht="15" customHeight="1">
      <c r="A237" s="291"/>
      <c r="B237" s="246" t="s">
        <v>395</v>
      </c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7"/>
      <c r="AK237" s="292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7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</row>
    <row r="238" spans="1:108" ht="15.75">
      <c r="A238" s="294" t="s">
        <v>396</v>
      </c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  <c r="AA238" s="295"/>
      <c r="AB238" s="295"/>
      <c r="AC238" s="295"/>
      <c r="AD238" s="295"/>
      <c r="AE238" s="295"/>
      <c r="AF238" s="295"/>
      <c r="AG238" s="295"/>
      <c r="AH238" s="295"/>
      <c r="AI238" s="295"/>
      <c r="AJ238" s="295"/>
      <c r="AK238" s="295"/>
      <c r="AL238" s="295"/>
      <c r="AM238" s="295"/>
      <c r="AN238" s="295"/>
      <c r="AO238" s="295"/>
      <c r="AP238" s="295"/>
      <c r="AQ238" s="295"/>
      <c r="AR238" s="295"/>
      <c r="AS238" s="295"/>
      <c r="AT238" s="295"/>
      <c r="AU238" s="295"/>
      <c r="AV238" s="295"/>
      <c r="AW238" s="295"/>
      <c r="AX238" s="295"/>
      <c r="AY238" s="295"/>
      <c r="AZ238" s="295"/>
      <c r="BA238" s="295"/>
      <c r="BB238" s="295"/>
      <c r="BC238" s="295"/>
      <c r="BD238" s="295"/>
      <c r="BE238" s="295"/>
      <c r="BF238" s="295"/>
      <c r="BG238" s="295"/>
      <c r="BH238" s="295"/>
      <c r="BI238" s="295"/>
      <c r="BJ238" s="295"/>
      <c r="BK238" s="295"/>
      <c r="BL238" s="295"/>
      <c r="BM238" s="295"/>
      <c r="BN238" s="295"/>
      <c r="BO238" s="295"/>
      <c r="BP238" s="295"/>
      <c r="BQ238" s="295"/>
      <c r="BR238" s="295"/>
      <c r="BS238" s="295"/>
      <c r="BT238" s="295"/>
      <c r="BU238" s="295"/>
      <c r="BV238" s="295"/>
      <c r="BW238" s="295"/>
      <c r="BX238" s="295"/>
      <c r="BY238" s="295"/>
      <c r="BZ238" s="295"/>
      <c r="CA238" s="295"/>
      <c r="CB238" s="295"/>
      <c r="CC238" s="295"/>
      <c r="CD238" s="295"/>
      <c r="CE238" s="295"/>
      <c r="CF238" s="295"/>
      <c r="CG238" s="295"/>
      <c r="CH238" s="295"/>
      <c r="CI238" s="295"/>
      <c r="CJ238" s="295"/>
      <c r="CK238" s="295"/>
      <c r="CL238" s="295"/>
      <c r="CM238" s="295"/>
      <c r="CN238" s="295"/>
      <c r="CO238" s="295"/>
      <c r="CP238" s="295"/>
      <c r="CQ238" s="295"/>
      <c r="CR238" s="295"/>
      <c r="CS238" s="295"/>
      <c r="CT238" s="295"/>
      <c r="CU238" s="295"/>
      <c r="CV238" s="295"/>
      <c r="CW238" s="295"/>
      <c r="CX238" s="295"/>
      <c r="CY238" s="295"/>
      <c r="CZ238" s="295"/>
      <c r="DA238" s="295"/>
      <c r="DB238" s="295"/>
      <c r="DC238" s="295"/>
      <c r="DD238" s="296"/>
    </row>
    <row r="239" spans="1:108" ht="15" customHeight="1">
      <c r="A239" s="291"/>
      <c r="B239" s="246" t="s">
        <v>397</v>
      </c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7"/>
      <c r="AK239" s="292"/>
      <c r="AL239" s="246"/>
      <c r="AM239" s="246"/>
      <c r="AN239" s="246"/>
      <c r="AO239" s="246"/>
      <c r="AP239" s="246"/>
      <c r="AQ239" s="246"/>
      <c r="AR239" s="246"/>
      <c r="AS239" s="246"/>
      <c r="AT239" s="246"/>
      <c r="AU239" s="246"/>
      <c r="AV239" s="246"/>
      <c r="AW239" s="246"/>
      <c r="AX239" s="247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</row>
    <row r="240" spans="1:108" ht="49.5" customHeight="1">
      <c r="A240" s="291"/>
      <c r="B240" s="246" t="s">
        <v>398</v>
      </c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  <c r="AJ240" s="247"/>
      <c r="AK240" s="292"/>
      <c r="AL240" s="246"/>
      <c r="AM240" s="246"/>
      <c r="AN240" s="246"/>
      <c r="AO240" s="246"/>
      <c r="AP240" s="246"/>
      <c r="AQ240" s="246"/>
      <c r="AR240" s="246"/>
      <c r="AS240" s="246"/>
      <c r="AT240" s="246"/>
      <c r="AU240" s="246"/>
      <c r="AV240" s="246"/>
      <c r="AW240" s="246"/>
      <c r="AX240" s="247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</row>
    <row r="241" spans="1:108" ht="33" customHeight="1">
      <c r="A241" s="291"/>
      <c r="B241" s="246" t="s">
        <v>399</v>
      </c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  <c r="AA241" s="246"/>
      <c r="AB241" s="246"/>
      <c r="AC241" s="246"/>
      <c r="AD241" s="246"/>
      <c r="AE241" s="246"/>
      <c r="AF241" s="246"/>
      <c r="AG241" s="246"/>
      <c r="AH241" s="246"/>
      <c r="AI241" s="246"/>
      <c r="AJ241" s="247"/>
      <c r="AK241" s="292"/>
      <c r="AL241" s="246"/>
      <c r="AM241" s="246"/>
      <c r="AN241" s="246"/>
      <c r="AO241" s="246"/>
      <c r="AP241" s="246"/>
      <c r="AQ241" s="246"/>
      <c r="AR241" s="246"/>
      <c r="AS241" s="246"/>
      <c r="AT241" s="246"/>
      <c r="AU241" s="246"/>
      <c r="AV241" s="246"/>
      <c r="AW241" s="246"/>
      <c r="AX241" s="247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</row>
    <row r="242" spans="1:108" ht="31.5" customHeight="1">
      <c r="A242" s="291"/>
      <c r="B242" s="246" t="s">
        <v>400</v>
      </c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7"/>
      <c r="AK242" s="292"/>
      <c r="AL242" s="246"/>
      <c r="AM242" s="246"/>
      <c r="AN242" s="246"/>
      <c r="AO242" s="246"/>
      <c r="AP242" s="246"/>
      <c r="AQ242" s="246"/>
      <c r="AR242" s="246"/>
      <c r="AS242" s="246"/>
      <c r="AT242" s="246"/>
      <c r="AU242" s="246"/>
      <c r="AV242" s="246"/>
      <c r="AW242" s="246"/>
      <c r="AX242" s="247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</row>
    <row r="243" spans="1:108" ht="33" customHeight="1">
      <c r="A243" s="291"/>
      <c r="B243" s="246" t="s">
        <v>401</v>
      </c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  <c r="AJ243" s="247"/>
      <c r="AK243" s="292"/>
      <c r="AL243" s="246"/>
      <c r="AM243" s="246"/>
      <c r="AN243" s="246"/>
      <c r="AO243" s="246"/>
      <c r="AP243" s="246"/>
      <c r="AQ243" s="246"/>
      <c r="AR243" s="246"/>
      <c r="AS243" s="246"/>
      <c r="AT243" s="246"/>
      <c r="AU243" s="246"/>
      <c r="AV243" s="246"/>
      <c r="AW243" s="246"/>
      <c r="AX243" s="247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</row>
    <row r="244" spans="1:108" ht="15.75">
      <c r="A244" s="294" t="s">
        <v>402</v>
      </c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  <c r="AA244" s="295"/>
      <c r="AB244" s="295"/>
      <c r="AC244" s="295"/>
      <c r="AD244" s="295"/>
      <c r="AE244" s="295"/>
      <c r="AF244" s="295"/>
      <c r="AG244" s="295"/>
      <c r="AH244" s="295"/>
      <c r="AI244" s="295"/>
      <c r="AJ244" s="295"/>
      <c r="AK244" s="295"/>
      <c r="AL244" s="295"/>
      <c r="AM244" s="295"/>
      <c r="AN244" s="295"/>
      <c r="AO244" s="295"/>
      <c r="AP244" s="295"/>
      <c r="AQ244" s="295"/>
      <c r="AR244" s="295"/>
      <c r="AS244" s="295"/>
      <c r="AT244" s="295"/>
      <c r="AU244" s="295"/>
      <c r="AV244" s="295"/>
      <c r="AW244" s="295"/>
      <c r="AX244" s="295"/>
      <c r="AY244" s="295"/>
      <c r="AZ244" s="295"/>
      <c r="BA244" s="295"/>
      <c r="BB244" s="295"/>
      <c r="BC244" s="295"/>
      <c r="BD244" s="295"/>
      <c r="BE244" s="295"/>
      <c r="BF244" s="295"/>
      <c r="BG244" s="295"/>
      <c r="BH244" s="295"/>
      <c r="BI244" s="295"/>
      <c r="BJ244" s="295"/>
      <c r="BK244" s="295"/>
      <c r="BL244" s="295"/>
      <c r="BM244" s="295"/>
      <c r="BN244" s="295"/>
      <c r="BO244" s="295"/>
      <c r="BP244" s="295"/>
      <c r="BQ244" s="295"/>
      <c r="BR244" s="295"/>
      <c r="BS244" s="295"/>
      <c r="BT244" s="295"/>
      <c r="BU244" s="295"/>
      <c r="BV244" s="295"/>
      <c r="BW244" s="295"/>
      <c r="BX244" s="295"/>
      <c r="BY244" s="295"/>
      <c r="BZ244" s="295"/>
      <c r="CA244" s="295"/>
      <c r="CB244" s="295"/>
      <c r="CC244" s="295"/>
      <c r="CD244" s="295"/>
      <c r="CE244" s="295"/>
      <c r="CF244" s="295"/>
      <c r="CG244" s="295"/>
      <c r="CH244" s="295"/>
      <c r="CI244" s="295"/>
      <c r="CJ244" s="295"/>
      <c r="CK244" s="295"/>
      <c r="CL244" s="295"/>
      <c r="CM244" s="295"/>
      <c r="CN244" s="295"/>
      <c r="CO244" s="295"/>
      <c r="CP244" s="295"/>
      <c r="CQ244" s="295"/>
      <c r="CR244" s="295"/>
      <c r="CS244" s="295"/>
      <c r="CT244" s="295"/>
      <c r="CU244" s="295"/>
      <c r="CV244" s="295"/>
      <c r="CW244" s="295"/>
      <c r="CX244" s="295"/>
      <c r="CY244" s="295"/>
      <c r="CZ244" s="295"/>
      <c r="DA244" s="295"/>
      <c r="DB244" s="295"/>
      <c r="DC244" s="295"/>
      <c r="DD244" s="296"/>
    </row>
    <row r="245" spans="1:108" ht="15" customHeight="1">
      <c r="A245" s="291"/>
      <c r="B245" s="246" t="s">
        <v>403</v>
      </c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  <c r="AJ245" s="247"/>
      <c r="AK245" s="292"/>
      <c r="AL245" s="246"/>
      <c r="AM245" s="246"/>
      <c r="AN245" s="246"/>
      <c r="AO245" s="246"/>
      <c r="AP245" s="246"/>
      <c r="AQ245" s="246"/>
      <c r="AR245" s="246"/>
      <c r="AS245" s="246"/>
      <c r="AT245" s="246"/>
      <c r="AU245" s="246"/>
      <c r="AV245" s="246"/>
      <c r="AW245" s="246"/>
      <c r="AX245" s="247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</row>
    <row r="246" spans="1:108" ht="48" customHeight="1">
      <c r="A246" s="291"/>
      <c r="B246" s="246" t="s">
        <v>404</v>
      </c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46"/>
      <c r="AE246" s="246"/>
      <c r="AF246" s="246"/>
      <c r="AG246" s="246"/>
      <c r="AH246" s="246"/>
      <c r="AI246" s="246"/>
      <c r="AJ246" s="247"/>
      <c r="AK246" s="292"/>
      <c r="AL246" s="246"/>
      <c r="AM246" s="246"/>
      <c r="AN246" s="246"/>
      <c r="AO246" s="246"/>
      <c r="AP246" s="246"/>
      <c r="AQ246" s="246"/>
      <c r="AR246" s="246"/>
      <c r="AS246" s="246"/>
      <c r="AT246" s="246"/>
      <c r="AU246" s="246"/>
      <c r="AV246" s="246"/>
      <c r="AW246" s="246"/>
      <c r="AX246" s="247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</row>
    <row r="247" spans="1:108" ht="48" customHeight="1">
      <c r="A247" s="291"/>
      <c r="B247" s="246" t="s">
        <v>405</v>
      </c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  <c r="AA247" s="246"/>
      <c r="AB247" s="246"/>
      <c r="AC247" s="246"/>
      <c r="AD247" s="246"/>
      <c r="AE247" s="246"/>
      <c r="AF247" s="246"/>
      <c r="AG247" s="246"/>
      <c r="AH247" s="246"/>
      <c r="AI247" s="246"/>
      <c r="AJ247" s="247"/>
      <c r="AK247" s="292"/>
      <c r="AL247" s="246"/>
      <c r="AM247" s="246"/>
      <c r="AN247" s="246"/>
      <c r="AO247" s="246"/>
      <c r="AP247" s="246"/>
      <c r="AQ247" s="246"/>
      <c r="AR247" s="246"/>
      <c r="AS247" s="246"/>
      <c r="AT247" s="246"/>
      <c r="AU247" s="246"/>
      <c r="AV247" s="246"/>
      <c r="AW247" s="246"/>
      <c r="AX247" s="247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</row>
    <row r="248" spans="1:108" ht="15.75">
      <c r="A248" s="294" t="s">
        <v>406</v>
      </c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  <c r="AA248" s="295"/>
      <c r="AB248" s="295"/>
      <c r="AC248" s="295"/>
      <c r="AD248" s="295"/>
      <c r="AE248" s="295"/>
      <c r="AF248" s="295"/>
      <c r="AG248" s="295"/>
      <c r="AH248" s="295"/>
      <c r="AI248" s="295"/>
      <c r="AJ248" s="295"/>
      <c r="AK248" s="295"/>
      <c r="AL248" s="295"/>
      <c r="AM248" s="295"/>
      <c r="AN248" s="295"/>
      <c r="AO248" s="295"/>
      <c r="AP248" s="295"/>
      <c r="AQ248" s="295"/>
      <c r="AR248" s="295"/>
      <c r="AS248" s="295"/>
      <c r="AT248" s="295"/>
      <c r="AU248" s="295"/>
      <c r="AV248" s="295"/>
      <c r="AW248" s="295"/>
      <c r="AX248" s="295"/>
      <c r="AY248" s="295"/>
      <c r="AZ248" s="295"/>
      <c r="BA248" s="295"/>
      <c r="BB248" s="295"/>
      <c r="BC248" s="295"/>
      <c r="BD248" s="295"/>
      <c r="BE248" s="295"/>
      <c r="BF248" s="295"/>
      <c r="BG248" s="295"/>
      <c r="BH248" s="295"/>
      <c r="BI248" s="295"/>
      <c r="BJ248" s="295"/>
      <c r="BK248" s="295"/>
      <c r="BL248" s="295"/>
      <c r="BM248" s="295"/>
      <c r="BN248" s="295"/>
      <c r="BO248" s="295"/>
      <c r="BP248" s="295"/>
      <c r="BQ248" s="295"/>
      <c r="BR248" s="295"/>
      <c r="BS248" s="295"/>
      <c r="BT248" s="295"/>
      <c r="BU248" s="295"/>
      <c r="BV248" s="295"/>
      <c r="BW248" s="295"/>
      <c r="BX248" s="295"/>
      <c r="BY248" s="295"/>
      <c r="BZ248" s="295"/>
      <c r="CA248" s="295"/>
      <c r="CB248" s="295"/>
      <c r="CC248" s="295"/>
      <c r="CD248" s="295"/>
      <c r="CE248" s="295"/>
      <c r="CF248" s="295"/>
      <c r="CG248" s="295"/>
      <c r="CH248" s="295"/>
      <c r="CI248" s="295"/>
      <c r="CJ248" s="295"/>
      <c r="CK248" s="295"/>
      <c r="CL248" s="295"/>
      <c r="CM248" s="295"/>
      <c r="CN248" s="295"/>
      <c r="CO248" s="295"/>
      <c r="CP248" s="295"/>
      <c r="CQ248" s="295"/>
      <c r="CR248" s="295"/>
      <c r="CS248" s="295"/>
      <c r="CT248" s="295"/>
      <c r="CU248" s="295"/>
      <c r="CV248" s="295"/>
      <c r="CW248" s="295"/>
      <c r="CX248" s="295"/>
      <c r="CY248" s="295"/>
      <c r="CZ248" s="295"/>
      <c r="DA248" s="295"/>
      <c r="DB248" s="295"/>
      <c r="DC248" s="295"/>
      <c r="DD248" s="296"/>
    </row>
    <row r="249" spans="1:108" ht="15" customHeight="1">
      <c r="A249" s="291"/>
      <c r="B249" s="246" t="s">
        <v>407</v>
      </c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  <c r="AJ249" s="247"/>
      <c r="AK249" s="292"/>
      <c r="AL249" s="246"/>
      <c r="AM249" s="246"/>
      <c r="AN249" s="246"/>
      <c r="AO249" s="246"/>
      <c r="AP249" s="246"/>
      <c r="AQ249" s="246"/>
      <c r="AR249" s="246"/>
      <c r="AS249" s="246"/>
      <c r="AT249" s="246"/>
      <c r="AU249" s="246"/>
      <c r="AV249" s="246"/>
      <c r="AW249" s="246"/>
      <c r="AX249" s="247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</row>
    <row r="250" spans="1:108" ht="49.5" customHeight="1">
      <c r="A250" s="291"/>
      <c r="B250" s="246" t="s">
        <v>408</v>
      </c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246"/>
      <c r="AF250" s="246"/>
      <c r="AG250" s="246"/>
      <c r="AH250" s="246"/>
      <c r="AI250" s="246"/>
      <c r="AJ250" s="247"/>
      <c r="AK250" s="292"/>
      <c r="AL250" s="246"/>
      <c r="AM250" s="246"/>
      <c r="AN250" s="246"/>
      <c r="AO250" s="246"/>
      <c r="AP250" s="246"/>
      <c r="AQ250" s="246"/>
      <c r="AR250" s="246"/>
      <c r="AS250" s="246"/>
      <c r="AT250" s="246"/>
      <c r="AU250" s="246"/>
      <c r="AV250" s="246"/>
      <c r="AW250" s="246"/>
      <c r="AX250" s="247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</row>
    <row r="251" spans="1:108" ht="46.5" customHeight="1">
      <c r="A251" s="291"/>
      <c r="B251" s="246" t="s">
        <v>409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  <c r="AA251" s="246"/>
      <c r="AB251" s="246"/>
      <c r="AC251" s="246"/>
      <c r="AD251" s="246"/>
      <c r="AE251" s="246"/>
      <c r="AF251" s="246"/>
      <c r="AG251" s="246"/>
      <c r="AH251" s="246"/>
      <c r="AI251" s="246"/>
      <c r="AJ251" s="247"/>
      <c r="AK251" s="292"/>
      <c r="AL251" s="246"/>
      <c r="AM251" s="246"/>
      <c r="AN251" s="246"/>
      <c r="AO251" s="246"/>
      <c r="AP251" s="246"/>
      <c r="AQ251" s="246"/>
      <c r="AR251" s="246"/>
      <c r="AS251" s="246"/>
      <c r="AT251" s="246"/>
      <c r="AU251" s="246"/>
      <c r="AV251" s="246"/>
      <c r="AW251" s="246"/>
      <c r="AX251" s="247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</row>
    <row r="252" spans="1:108" ht="47.25" customHeight="1">
      <c r="A252" s="291"/>
      <c r="B252" s="246" t="s">
        <v>410</v>
      </c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  <c r="AA252" s="246"/>
      <c r="AB252" s="246"/>
      <c r="AC252" s="246"/>
      <c r="AD252" s="246"/>
      <c r="AE252" s="246"/>
      <c r="AF252" s="246"/>
      <c r="AG252" s="246"/>
      <c r="AH252" s="246"/>
      <c r="AI252" s="246"/>
      <c r="AJ252" s="247"/>
      <c r="AK252" s="292"/>
      <c r="AL252" s="246"/>
      <c r="AM252" s="246"/>
      <c r="AN252" s="246"/>
      <c r="AO252" s="246"/>
      <c r="AP252" s="246"/>
      <c r="AQ252" s="246"/>
      <c r="AR252" s="246"/>
      <c r="AS252" s="246"/>
      <c r="AT252" s="246"/>
      <c r="AU252" s="246"/>
      <c r="AV252" s="246"/>
      <c r="AW252" s="246"/>
      <c r="AX252" s="247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</row>
    <row r="253" spans="1:108" ht="47.25" customHeight="1">
      <c r="A253" s="291"/>
      <c r="B253" s="246" t="s">
        <v>411</v>
      </c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  <c r="AA253" s="246"/>
      <c r="AB253" s="246"/>
      <c r="AC253" s="246"/>
      <c r="AD253" s="246"/>
      <c r="AE253" s="246"/>
      <c r="AF253" s="246"/>
      <c r="AG253" s="246"/>
      <c r="AH253" s="246"/>
      <c r="AI253" s="246"/>
      <c r="AJ253" s="247"/>
      <c r="AK253" s="292"/>
      <c r="AL253" s="246"/>
      <c r="AM253" s="246"/>
      <c r="AN253" s="246"/>
      <c r="AO253" s="246"/>
      <c r="AP253" s="246"/>
      <c r="AQ253" s="246"/>
      <c r="AR253" s="246"/>
      <c r="AS253" s="246"/>
      <c r="AT253" s="246"/>
      <c r="AU253" s="246"/>
      <c r="AV253" s="246"/>
      <c r="AW253" s="246"/>
      <c r="AX253" s="247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</row>
    <row r="254" spans="1:108" ht="32.25" customHeight="1">
      <c r="A254" s="291"/>
      <c r="B254" s="246" t="s">
        <v>412</v>
      </c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  <c r="AJ254" s="247"/>
      <c r="AK254" s="292"/>
      <c r="AL254" s="246"/>
      <c r="AM254" s="246"/>
      <c r="AN254" s="246"/>
      <c r="AO254" s="246"/>
      <c r="AP254" s="246"/>
      <c r="AQ254" s="246"/>
      <c r="AR254" s="246"/>
      <c r="AS254" s="246"/>
      <c r="AT254" s="246"/>
      <c r="AU254" s="246"/>
      <c r="AV254" s="246"/>
      <c r="AW254" s="246"/>
      <c r="AX254" s="247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</row>
    <row r="255" spans="1:108" ht="49.5" customHeight="1">
      <c r="A255" s="291"/>
      <c r="B255" s="159" t="s">
        <v>413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60"/>
      <c r="AK255" s="292"/>
      <c r="AL255" s="246"/>
      <c r="AM255" s="246"/>
      <c r="AN255" s="246"/>
      <c r="AO255" s="246"/>
      <c r="AP255" s="246"/>
      <c r="AQ255" s="246"/>
      <c r="AR255" s="246"/>
      <c r="AS255" s="246"/>
      <c r="AT255" s="246"/>
      <c r="AU255" s="246"/>
      <c r="AV255" s="246"/>
      <c r="AW255" s="246"/>
      <c r="AX255" s="247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301"/>
      <c r="BZ255" s="301"/>
      <c r="CA255" s="301"/>
      <c r="CB255" s="301"/>
      <c r="CC255" s="301"/>
      <c r="CD255" s="301"/>
      <c r="CE255" s="301"/>
      <c r="CF255" s="301"/>
      <c r="CG255" s="301"/>
      <c r="CH255" s="301"/>
      <c r="CI255" s="301"/>
      <c r="CJ255" s="301"/>
      <c r="CK255" s="301"/>
      <c r="CL255" s="301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</row>
    <row r="256" spans="1:108" ht="15.75">
      <c r="A256" s="294" t="s">
        <v>414</v>
      </c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  <c r="AA256" s="295"/>
      <c r="AB256" s="295"/>
      <c r="AC256" s="295"/>
      <c r="AD256" s="295"/>
      <c r="AE256" s="295"/>
      <c r="AF256" s="295"/>
      <c r="AG256" s="295"/>
      <c r="AH256" s="295"/>
      <c r="AI256" s="295"/>
      <c r="AJ256" s="295"/>
      <c r="AK256" s="295"/>
      <c r="AL256" s="295"/>
      <c r="AM256" s="295"/>
      <c r="AN256" s="295"/>
      <c r="AO256" s="295"/>
      <c r="AP256" s="295"/>
      <c r="AQ256" s="295"/>
      <c r="AR256" s="295"/>
      <c r="AS256" s="295"/>
      <c r="AT256" s="295"/>
      <c r="AU256" s="295"/>
      <c r="AV256" s="295"/>
      <c r="AW256" s="295"/>
      <c r="AX256" s="295"/>
      <c r="AY256" s="295"/>
      <c r="AZ256" s="295"/>
      <c r="BA256" s="295"/>
      <c r="BB256" s="295"/>
      <c r="BC256" s="295"/>
      <c r="BD256" s="295"/>
      <c r="BE256" s="295"/>
      <c r="BF256" s="295"/>
      <c r="BG256" s="295"/>
      <c r="BH256" s="295"/>
      <c r="BI256" s="295"/>
      <c r="BJ256" s="295"/>
      <c r="BK256" s="295"/>
      <c r="BL256" s="295"/>
      <c r="BM256" s="295"/>
      <c r="BN256" s="295"/>
      <c r="BO256" s="295"/>
      <c r="BP256" s="295"/>
      <c r="BQ256" s="295"/>
      <c r="BR256" s="295"/>
      <c r="BS256" s="295"/>
      <c r="BT256" s="295"/>
      <c r="BU256" s="295"/>
      <c r="BV256" s="295"/>
      <c r="BW256" s="295"/>
      <c r="BX256" s="295"/>
      <c r="BY256" s="295"/>
      <c r="BZ256" s="295"/>
      <c r="CA256" s="295"/>
      <c r="CB256" s="295"/>
      <c r="CC256" s="295"/>
      <c r="CD256" s="295"/>
      <c r="CE256" s="295"/>
      <c r="CF256" s="295"/>
      <c r="CG256" s="295"/>
      <c r="CH256" s="295"/>
      <c r="CI256" s="295"/>
      <c r="CJ256" s="295"/>
      <c r="CK256" s="295"/>
      <c r="CL256" s="295"/>
      <c r="CM256" s="295"/>
      <c r="CN256" s="295"/>
      <c r="CO256" s="295"/>
      <c r="CP256" s="295"/>
      <c r="CQ256" s="295"/>
      <c r="CR256" s="295"/>
      <c r="CS256" s="295"/>
      <c r="CT256" s="295"/>
      <c r="CU256" s="295"/>
      <c r="CV256" s="295"/>
      <c r="CW256" s="295"/>
      <c r="CX256" s="295"/>
      <c r="CY256" s="295"/>
      <c r="CZ256" s="295"/>
      <c r="DA256" s="295"/>
      <c r="DB256" s="295"/>
      <c r="DC256" s="295"/>
      <c r="DD256" s="296"/>
    </row>
    <row r="257" spans="1:108" ht="15" customHeight="1">
      <c r="A257" s="291"/>
      <c r="B257" s="246" t="s">
        <v>415</v>
      </c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  <c r="AA257" s="246"/>
      <c r="AB257" s="246"/>
      <c r="AC257" s="246"/>
      <c r="AD257" s="246"/>
      <c r="AE257" s="246"/>
      <c r="AF257" s="246"/>
      <c r="AG257" s="246"/>
      <c r="AH257" s="246"/>
      <c r="AI257" s="246"/>
      <c r="AJ257" s="247"/>
      <c r="AK257" s="292"/>
      <c r="AL257" s="246"/>
      <c r="AM257" s="246"/>
      <c r="AN257" s="246"/>
      <c r="AO257" s="246"/>
      <c r="AP257" s="246"/>
      <c r="AQ257" s="246"/>
      <c r="AR257" s="246"/>
      <c r="AS257" s="246"/>
      <c r="AT257" s="246"/>
      <c r="AU257" s="246"/>
      <c r="AV257" s="246"/>
      <c r="AW257" s="246"/>
      <c r="AX257" s="247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</row>
    <row r="258" spans="1:108" ht="46.5" customHeight="1">
      <c r="A258" s="291"/>
      <c r="B258" s="246" t="s">
        <v>416</v>
      </c>
      <c r="C258" s="246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6"/>
      <c r="AG258" s="246"/>
      <c r="AH258" s="246"/>
      <c r="AI258" s="246"/>
      <c r="AJ258" s="247"/>
      <c r="AK258" s="292"/>
      <c r="AL258" s="246"/>
      <c r="AM258" s="246"/>
      <c r="AN258" s="246"/>
      <c r="AO258" s="246"/>
      <c r="AP258" s="246"/>
      <c r="AQ258" s="246"/>
      <c r="AR258" s="246"/>
      <c r="AS258" s="246"/>
      <c r="AT258" s="246"/>
      <c r="AU258" s="246"/>
      <c r="AV258" s="246"/>
      <c r="AW258" s="246"/>
      <c r="AX258" s="247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</row>
    <row r="259" spans="1:108" ht="47.25" customHeight="1">
      <c r="A259" s="291"/>
      <c r="B259" s="246" t="s">
        <v>417</v>
      </c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6"/>
      <c r="AI259" s="246"/>
      <c r="AJ259" s="247"/>
      <c r="AK259" s="292"/>
      <c r="AL259" s="246"/>
      <c r="AM259" s="246"/>
      <c r="AN259" s="246"/>
      <c r="AO259" s="246"/>
      <c r="AP259" s="246"/>
      <c r="AQ259" s="246"/>
      <c r="AR259" s="246"/>
      <c r="AS259" s="246"/>
      <c r="AT259" s="246"/>
      <c r="AU259" s="246"/>
      <c r="AV259" s="246"/>
      <c r="AW259" s="246"/>
      <c r="AX259" s="247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</row>
    <row r="260" spans="1:108" ht="46.5" customHeight="1">
      <c r="A260" s="291"/>
      <c r="B260" s="246" t="s">
        <v>418</v>
      </c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7"/>
      <c r="AK260" s="292"/>
      <c r="AL260" s="246"/>
      <c r="AM260" s="246"/>
      <c r="AN260" s="246"/>
      <c r="AO260" s="246"/>
      <c r="AP260" s="246"/>
      <c r="AQ260" s="246"/>
      <c r="AR260" s="246"/>
      <c r="AS260" s="246"/>
      <c r="AT260" s="246"/>
      <c r="AU260" s="246"/>
      <c r="AV260" s="246"/>
      <c r="AW260" s="246"/>
      <c r="AX260" s="247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</row>
    <row r="261" spans="1:108" ht="15.75">
      <c r="A261" s="294" t="s">
        <v>419</v>
      </c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  <c r="AA261" s="295"/>
      <c r="AB261" s="295"/>
      <c r="AC261" s="295"/>
      <c r="AD261" s="295"/>
      <c r="AE261" s="295"/>
      <c r="AF261" s="295"/>
      <c r="AG261" s="295"/>
      <c r="AH261" s="295"/>
      <c r="AI261" s="295"/>
      <c r="AJ261" s="295"/>
      <c r="AK261" s="295"/>
      <c r="AL261" s="295"/>
      <c r="AM261" s="295"/>
      <c r="AN261" s="295"/>
      <c r="AO261" s="295"/>
      <c r="AP261" s="295"/>
      <c r="AQ261" s="295"/>
      <c r="AR261" s="295"/>
      <c r="AS261" s="295"/>
      <c r="AT261" s="295"/>
      <c r="AU261" s="295"/>
      <c r="AV261" s="295"/>
      <c r="AW261" s="295"/>
      <c r="AX261" s="295"/>
      <c r="AY261" s="295"/>
      <c r="AZ261" s="295"/>
      <c r="BA261" s="295"/>
      <c r="BB261" s="295"/>
      <c r="BC261" s="295"/>
      <c r="BD261" s="295"/>
      <c r="BE261" s="295"/>
      <c r="BF261" s="295"/>
      <c r="BG261" s="295"/>
      <c r="BH261" s="295"/>
      <c r="BI261" s="295"/>
      <c r="BJ261" s="295"/>
      <c r="BK261" s="295"/>
      <c r="BL261" s="295"/>
      <c r="BM261" s="295"/>
      <c r="BN261" s="295"/>
      <c r="BO261" s="295"/>
      <c r="BP261" s="295"/>
      <c r="BQ261" s="295"/>
      <c r="BR261" s="295"/>
      <c r="BS261" s="295"/>
      <c r="BT261" s="295"/>
      <c r="BU261" s="295"/>
      <c r="BV261" s="295"/>
      <c r="BW261" s="295"/>
      <c r="BX261" s="295"/>
      <c r="BY261" s="295"/>
      <c r="BZ261" s="295"/>
      <c r="CA261" s="295"/>
      <c r="CB261" s="295"/>
      <c r="CC261" s="295"/>
      <c r="CD261" s="295"/>
      <c r="CE261" s="295"/>
      <c r="CF261" s="295"/>
      <c r="CG261" s="295"/>
      <c r="CH261" s="295"/>
      <c r="CI261" s="295"/>
      <c r="CJ261" s="295"/>
      <c r="CK261" s="295"/>
      <c r="CL261" s="295"/>
      <c r="CM261" s="295"/>
      <c r="CN261" s="295"/>
      <c r="CO261" s="295"/>
      <c r="CP261" s="295"/>
      <c r="CQ261" s="295"/>
      <c r="CR261" s="295"/>
      <c r="CS261" s="295"/>
      <c r="CT261" s="295"/>
      <c r="CU261" s="295"/>
      <c r="CV261" s="295"/>
      <c r="CW261" s="295"/>
      <c r="CX261" s="295"/>
      <c r="CY261" s="295"/>
      <c r="CZ261" s="295"/>
      <c r="DA261" s="295"/>
      <c r="DB261" s="295"/>
      <c r="DC261" s="295"/>
      <c r="DD261" s="296"/>
    </row>
    <row r="262" spans="1:108" ht="15" customHeight="1">
      <c r="A262" s="291"/>
      <c r="B262" s="246" t="s">
        <v>420</v>
      </c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  <c r="AJ262" s="247"/>
      <c r="AK262" s="292"/>
      <c r="AL262" s="246"/>
      <c r="AM262" s="246"/>
      <c r="AN262" s="246"/>
      <c r="AO262" s="246"/>
      <c r="AP262" s="246"/>
      <c r="AQ262" s="246"/>
      <c r="AR262" s="246"/>
      <c r="AS262" s="246"/>
      <c r="AT262" s="246"/>
      <c r="AU262" s="246"/>
      <c r="AV262" s="246"/>
      <c r="AW262" s="246"/>
      <c r="AX262" s="247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</row>
    <row r="263" spans="1:108" ht="15" customHeight="1">
      <c r="A263" s="291"/>
      <c r="B263" s="246" t="s">
        <v>421</v>
      </c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6"/>
      <c r="AC263" s="246"/>
      <c r="AD263" s="246"/>
      <c r="AE263" s="246"/>
      <c r="AF263" s="246"/>
      <c r="AG263" s="246"/>
      <c r="AH263" s="246"/>
      <c r="AI263" s="246"/>
      <c r="AJ263" s="247"/>
      <c r="AK263" s="292"/>
      <c r="AL263" s="246"/>
      <c r="AM263" s="246"/>
      <c r="AN263" s="246"/>
      <c r="AO263" s="246"/>
      <c r="AP263" s="246"/>
      <c r="AQ263" s="246"/>
      <c r="AR263" s="246"/>
      <c r="AS263" s="246"/>
      <c r="AT263" s="246"/>
      <c r="AU263" s="246"/>
      <c r="AV263" s="246"/>
      <c r="AW263" s="246"/>
      <c r="AX263" s="247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</row>
    <row r="264" spans="1:108" ht="15.75">
      <c r="A264" s="294" t="s">
        <v>422</v>
      </c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  <c r="AA264" s="295"/>
      <c r="AB264" s="295"/>
      <c r="AC264" s="295"/>
      <c r="AD264" s="295"/>
      <c r="AE264" s="295"/>
      <c r="AF264" s="295"/>
      <c r="AG264" s="295"/>
      <c r="AH264" s="295"/>
      <c r="AI264" s="295"/>
      <c r="AJ264" s="295"/>
      <c r="AK264" s="295"/>
      <c r="AL264" s="295"/>
      <c r="AM264" s="295"/>
      <c r="AN264" s="295"/>
      <c r="AO264" s="295"/>
      <c r="AP264" s="295"/>
      <c r="AQ264" s="295"/>
      <c r="AR264" s="295"/>
      <c r="AS264" s="295"/>
      <c r="AT264" s="295"/>
      <c r="AU264" s="295"/>
      <c r="AV264" s="295"/>
      <c r="AW264" s="295"/>
      <c r="AX264" s="295"/>
      <c r="AY264" s="295"/>
      <c r="AZ264" s="295"/>
      <c r="BA264" s="295"/>
      <c r="BB264" s="295"/>
      <c r="BC264" s="295"/>
      <c r="BD264" s="295"/>
      <c r="BE264" s="295"/>
      <c r="BF264" s="295"/>
      <c r="BG264" s="295"/>
      <c r="BH264" s="295"/>
      <c r="BI264" s="295"/>
      <c r="BJ264" s="295"/>
      <c r="BK264" s="295"/>
      <c r="BL264" s="295"/>
      <c r="BM264" s="295"/>
      <c r="BN264" s="295"/>
      <c r="BO264" s="295"/>
      <c r="BP264" s="295"/>
      <c r="BQ264" s="295"/>
      <c r="BR264" s="295"/>
      <c r="BS264" s="295"/>
      <c r="BT264" s="295"/>
      <c r="BU264" s="295"/>
      <c r="BV264" s="295"/>
      <c r="BW264" s="295"/>
      <c r="BX264" s="295"/>
      <c r="BY264" s="295"/>
      <c r="BZ264" s="295"/>
      <c r="CA264" s="295"/>
      <c r="CB264" s="295"/>
      <c r="CC264" s="295"/>
      <c r="CD264" s="295"/>
      <c r="CE264" s="295"/>
      <c r="CF264" s="295"/>
      <c r="CG264" s="295"/>
      <c r="CH264" s="295"/>
      <c r="CI264" s="295"/>
      <c r="CJ264" s="295"/>
      <c r="CK264" s="295"/>
      <c r="CL264" s="295"/>
      <c r="CM264" s="295"/>
      <c r="CN264" s="295"/>
      <c r="CO264" s="295"/>
      <c r="CP264" s="295"/>
      <c r="CQ264" s="295"/>
      <c r="CR264" s="295"/>
      <c r="CS264" s="295"/>
      <c r="CT264" s="295"/>
      <c r="CU264" s="295"/>
      <c r="CV264" s="295"/>
      <c r="CW264" s="295"/>
      <c r="CX264" s="295"/>
      <c r="CY264" s="295"/>
      <c r="CZ264" s="295"/>
      <c r="DA264" s="295"/>
      <c r="DB264" s="295"/>
      <c r="DC264" s="295"/>
      <c r="DD264" s="296"/>
    </row>
    <row r="265" spans="1:108" ht="15" customHeight="1">
      <c r="A265" s="291"/>
      <c r="B265" s="246" t="s">
        <v>423</v>
      </c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6"/>
      <c r="AC265" s="246"/>
      <c r="AD265" s="246"/>
      <c r="AE265" s="246"/>
      <c r="AF265" s="246"/>
      <c r="AG265" s="246"/>
      <c r="AH265" s="246"/>
      <c r="AI265" s="246"/>
      <c r="AJ265" s="247"/>
      <c r="AK265" s="292"/>
      <c r="AL265" s="246"/>
      <c r="AM265" s="246"/>
      <c r="AN265" s="246"/>
      <c r="AO265" s="246"/>
      <c r="AP265" s="246"/>
      <c r="AQ265" s="246"/>
      <c r="AR265" s="246"/>
      <c r="AS265" s="246"/>
      <c r="AT265" s="246"/>
      <c r="AU265" s="246"/>
      <c r="AV265" s="246"/>
      <c r="AW265" s="246"/>
      <c r="AX265" s="247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</row>
    <row r="266" spans="1:108" ht="15.75">
      <c r="A266" s="291"/>
      <c r="B266" s="246" t="s">
        <v>424</v>
      </c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  <c r="AA266" s="246"/>
      <c r="AB266" s="246"/>
      <c r="AC266" s="246"/>
      <c r="AD266" s="246"/>
      <c r="AE266" s="246"/>
      <c r="AF266" s="246"/>
      <c r="AG266" s="246"/>
      <c r="AH266" s="246"/>
      <c r="AI266" s="246"/>
      <c r="AJ266" s="247"/>
      <c r="AK266" s="292"/>
      <c r="AL266" s="246"/>
      <c r="AM266" s="246"/>
      <c r="AN266" s="246"/>
      <c r="AO266" s="246"/>
      <c r="AP266" s="246"/>
      <c r="AQ266" s="246"/>
      <c r="AR266" s="246"/>
      <c r="AS266" s="246"/>
      <c r="AT266" s="246"/>
      <c r="AU266" s="246"/>
      <c r="AV266" s="246"/>
      <c r="AW266" s="246"/>
      <c r="AX266" s="247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</row>
    <row r="267" spans="1:108" ht="15" customHeight="1">
      <c r="A267" s="291"/>
      <c r="B267" s="246" t="s">
        <v>425</v>
      </c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  <c r="AA267" s="246"/>
      <c r="AB267" s="246"/>
      <c r="AC267" s="246"/>
      <c r="AD267" s="246"/>
      <c r="AE267" s="246"/>
      <c r="AF267" s="246"/>
      <c r="AG267" s="246"/>
      <c r="AH267" s="246"/>
      <c r="AI267" s="246"/>
      <c r="AJ267" s="247"/>
      <c r="AK267" s="292"/>
      <c r="AL267" s="246"/>
      <c r="AM267" s="246"/>
      <c r="AN267" s="246"/>
      <c r="AO267" s="246"/>
      <c r="AP267" s="246"/>
      <c r="AQ267" s="246"/>
      <c r="AR267" s="246"/>
      <c r="AS267" s="246"/>
      <c r="AT267" s="246"/>
      <c r="AU267" s="246"/>
      <c r="AV267" s="246"/>
      <c r="AW267" s="246"/>
      <c r="AX267" s="247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</row>
    <row r="268" spans="1:108" ht="15.75">
      <c r="A268" s="294" t="s">
        <v>426</v>
      </c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  <c r="AJ268" s="295"/>
      <c r="AK268" s="295"/>
      <c r="AL268" s="295"/>
      <c r="AM268" s="295"/>
      <c r="AN268" s="295"/>
      <c r="AO268" s="295"/>
      <c r="AP268" s="295"/>
      <c r="AQ268" s="295"/>
      <c r="AR268" s="295"/>
      <c r="AS268" s="295"/>
      <c r="AT268" s="295"/>
      <c r="AU268" s="295"/>
      <c r="AV268" s="295"/>
      <c r="AW268" s="295"/>
      <c r="AX268" s="295"/>
      <c r="AY268" s="295"/>
      <c r="AZ268" s="295"/>
      <c r="BA268" s="295"/>
      <c r="BB268" s="295"/>
      <c r="BC268" s="295"/>
      <c r="BD268" s="295"/>
      <c r="BE268" s="295"/>
      <c r="BF268" s="295"/>
      <c r="BG268" s="295"/>
      <c r="BH268" s="295"/>
      <c r="BI268" s="295"/>
      <c r="BJ268" s="295"/>
      <c r="BK268" s="295"/>
      <c r="BL268" s="295"/>
      <c r="BM268" s="295"/>
      <c r="BN268" s="295"/>
      <c r="BO268" s="295"/>
      <c r="BP268" s="295"/>
      <c r="BQ268" s="295"/>
      <c r="BR268" s="295"/>
      <c r="BS268" s="295"/>
      <c r="BT268" s="295"/>
      <c r="BU268" s="295"/>
      <c r="BV268" s="295"/>
      <c r="BW268" s="295"/>
      <c r="BX268" s="295"/>
      <c r="BY268" s="295"/>
      <c r="BZ268" s="295"/>
      <c r="CA268" s="295"/>
      <c r="CB268" s="295"/>
      <c r="CC268" s="295"/>
      <c r="CD268" s="295"/>
      <c r="CE268" s="295"/>
      <c r="CF268" s="295"/>
      <c r="CG268" s="295"/>
      <c r="CH268" s="295"/>
      <c r="CI268" s="295"/>
      <c r="CJ268" s="295"/>
      <c r="CK268" s="295"/>
      <c r="CL268" s="295"/>
      <c r="CM268" s="295"/>
      <c r="CN268" s="295"/>
      <c r="CO268" s="295"/>
      <c r="CP268" s="295"/>
      <c r="CQ268" s="295"/>
      <c r="CR268" s="295"/>
      <c r="CS268" s="295"/>
      <c r="CT268" s="295"/>
      <c r="CU268" s="295"/>
      <c r="CV268" s="295"/>
      <c r="CW268" s="295"/>
      <c r="CX268" s="295"/>
      <c r="CY268" s="295"/>
      <c r="CZ268" s="295"/>
      <c r="DA268" s="295"/>
      <c r="DB268" s="295"/>
      <c r="DC268" s="295"/>
      <c r="DD268" s="296"/>
    </row>
    <row r="269" spans="1:108" ht="15" customHeight="1">
      <c r="A269" s="291"/>
      <c r="B269" s="246" t="s">
        <v>427</v>
      </c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  <c r="AA269" s="246"/>
      <c r="AB269" s="246"/>
      <c r="AC269" s="246"/>
      <c r="AD269" s="246"/>
      <c r="AE269" s="246"/>
      <c r="AF269" s="246"/>
      <c r="AG269" s="246"/>
      <c r="AH269" s="246"/>
      <c r="AI269" s="246"/>
      <c r="AJ269" s="247"/>
      <c r="AK269" s="292"/>
      <c r="AL269" s="246"/>
      <c r="AM269" s="246"/>
      <c r="AN269" s="246"/>
      <c r="AO269" s="246"/>
      <c r="AP269" s="246"/>
      <c r="AQ269" s="246"/>
      <c r="AR269" s="246"/>
      <c r="AS269" s="246"/>
      <c r="AT269" s="246"/>
      <c r="AU269" s="246"/>
      <c r="AV269" s="246"/>
      <c r="AW269" s="246"/>
      <c r="AX269" s="247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</row>
    <row r="270" spans="1:108" ht="32.25" customHeight="1">
      <c r="A270" s="291"/>
      <c r="B270" s="246" t="s">
        <v>428</v>
      </c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6"/>
      <c r="AI270" s="246"/>
      <c r="AJ270" s="247"/>
      <c r="AK270" s="292"/>
      <c r="AL270" s="246"/>
      <c r="AM270" s="246"/>
      <c r="AN270" s="246"/>
      <c r="AO270" s="246"/>
      <c r="AP270" s="246"/>
      <c r="AQ270" s="246"/>
      <c r="AR270" s="246"/>
      <c r="AS270" s="246"/>
      <c r="AT270" s="246"/>
      <c r="AU270" s="246"/>
      <c r="AV270" s="246"/>
      <c r="AW270" s="246"/>
      <c r="AX270" s="247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</row>
    <row r="271" spans="1:108" ht="15.75">
      <c r="A271" s="294" t="s">
        <v>429</v>
      </c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5"/>
      <c r="AH271" s="295"/>
      <c r="AI271" s="295"/>
      <c r="AJ271" s="295"/>
      <c r="AK271" s="295"/>
      <c r="AL271" s="295"/>
      <c r="AM271" s="295"/>
      <c r="AN271" s="295"/>
      <c r="AO271" s="295"/>
      <c r="AP271" s="295"/>
      <c r="AQ271" s="295"/>
      <c r="AR271" s="295"/>
      <c r="AS271" s="295"/>
      <c r="AT271" s="295"/>
      <c r="AU271" s="295"/>
      <c r="AV271" s="295"/>
      <c r="AW271" s="295"/>
      <c r="AX271" s="295"/>
      <c r="AY271" s="295"/>
      <c r="AZ271" s="295"/>
      <c r="BA271" s="295"/>
      <c r="BB271" s="295"/>
      <c r="BC271" s="295"/>
      <c r="BD271" s="295"/>
      <c r="BE271" s="295"/>
      <c r="BF271" s="295"/>
      <c r="BG271" s="295"/>
      <c r="BH271" s="295"/>
      <c r="BI271" s="295"/>
      <c r="BJ271" s="295"/>
      <c r="BK271" s="295"/>
      <c r="BL271" s="295"/>
      <c r="BM271" s="295"/>
      <c r="BN271" s="295"/>
      <c r="BO271" s="295"/>
      <c r="BP271" s="295"/>
      <c r="BQ271" s="295"/>
      <c r="BR271" s="295"/>
      <c r="BS271" s="295"/>
      <c r="BT271" s="295"/>
      <c r="BU271" s="295"/>
      <c r="BV271" s="295"/>
      <c r="BW271" s="295"/>
      <c r="BX271" s="295"/>
      <c r="BY271" s="295"/>
      <c r="BZ271" s="295"/>
      <c r="CA271" s="295"/>
      <c r="CB271" s="295"/>
      <c r="CC271" s="295"/>
      <c r="CD271" s="295"/>
      <c r="CE271" s="295"/>
      <c r="CF271" s="295"/>
      <c r="CG271" s="295"/>
      <c r="CH271" s="295"/>
      <c r="CI271" s="295"/>
      <c r="CJ271" s="295"/>
      <c r="CK271" s="295"/>
      <c r="CL271" s="295"/>
      <c r="CM271" s="295"/>
      <c r="CN271" s="295"/>
      <c r="CO271" s="295"/>
      <c r="CP271" s="295"/>
      <c r="CQ271" s="295"/>
      <c r="CR271" s="295"/>
      <c r="CS271" s="295"/>
      <c r="CT271" s="295"/>
      <c r="CU271" s="295"/>
      <c r="CV271" s="295"/>
      <c r="CW271" s="295"/>
      <c r="CX271" s="295"/>
      <c r="CY271" s="295"/>
      <c r="CZ271" s="295"/>
      <c r="DA271" s="295"/>
      <c r="DB271" s="295"/>
      <c r="DC271" s="295"/>
      <c r="DD271" s="296"/>
    </row>
    <row r="272" spans="1:108" ht="15" customHeight="1">
      <c r="A272" s="291"/>
      <c r="B272" s="159" t="s">
        <v>430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60"/>
      <c r="AK272" s="292"/>
      <c r="AL272" s="246"/>
      <c r="AM272" s="246"/>
      <c r="AN272" s="246"/>
      <c r="AO272" s="246"/>
      <c r="AP272" s="246"/>
      <c r="AQ272" s="246"/>
      <c r="AR272" s="246"/>
      <c r="AS272" s="246"/>
      <c r="AT272" s="246"/>
      <c r="AU272" s="246"/>
      <c r="AV272" s="246"/>
      <c r="AW272" s="246"/>
      <c r="AX272" s="247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164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65"/>
      <c r="BY272" s="164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65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</row>
    <row r="273" spans="1:108" ht="32.25" customHeight="1">
      <c r="A273" s="291"/>
      <c r="B273" s="159" t="s">
        <v>431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60"/>
      <c r="AK273" s="294"/>
      <c r="AL273" s="295"/>
      <c r="AM273" s="295"/>
      <c r="AN273" s="295"/>
      <c r="AO273" s="295"/>
      <c r="AP273" s="295"/>
      <c r="AQ273" s="295"/>
      <c r="AR273" s="295"/>
      <c r="AS273" s="295"/>
      <c r="AT273" s="295"/>
      <c r="AU273" s="295"/>
      <c r="AV273" s="295"/>
      <c r="AW273" s="295"/>
      <c r="AX273" s="296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299"/>
      <c r="BZ273" s="299"/>
      <c r="CA273" s="299"/>
      <c r="CB273" s="299"/>
      <c r="CC273" s="299"/>
      <c r="CD273" s="299"/>
      <c r="CE273" s="299"/>
      <c r="CF273" s="299"/>
      <c r="CG273" s="299"/>
      <c r="CH273" s="299"/>
      <c r="CI273" s="299"/>
      <c r="CJ273" s="299"/>
      <c r="CK273" s="299"/>
      <c r="CL273" s="299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</row>
    <row r="274" spans="1:108" ht="15.75">
      <c r="A274" s="294" t="s">
        <v>432</v>
      </c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  <c r="AB274" s="295"/>
      <c r="AC274" s="295"/>
      <c r="AD274" s="295"/>
      <c r="AE274" s="295"/>
      <c r="AF274" s="295"/>
      <c r="AG274" s="295"/>
      <c r="AH274" s="295"/>
      <c r="AI274" s="295"/>
      <c r="AJ274" s="295"/>
      <c r="AK274" s="295"/>
      <c r="AL274" s="295"/>
      <c r="AM274" s="295"/>
      <c r="AN274" s="295"/>
      <c r="AO274" s="295"/>
      <c r="AP274" s="295"/>
      <c r="AQ274" s="295"/>
      <c r="AR274" s="295"/>
      <c r="AS274" s="295"/>
      <c r="AT274" s="295"/>
      <c r="AU274" s="295"/>
      <c r="AV274" s="295"/>
      <c r="AW274" s="295"/>
      <c r="AX274" s="295"/>
      <c r="AY274" s="295"/>
      <c r="AZ274" s="295"/>
      <c r="BA274" s="295"/>
      <c r="BB274" s="295"/>
      <c r="BC274" s="295"/>
      <c r="BD274" s="295"/>
      <c r="BE274" s="295"/>
      <c r="BF274" s="295"/>
      <c r="BG274" s="295"/>
      <c r="BH274" s="295"/>
      <c r="BI274" s="295"/>
      <c r="BJ274" s="295"/>
      <c r="BK274" s="295"/>
      <c r="BL274" s="295"/>
      <c r="BM274" s="295"/>
      <c r="BN274" s="295"/>
      <c r="BO274" s="295"/>
      <c r="BP274" s="295"/>
      <c r="BQ274" s="295"/>
      <c r="BR274" s="295"/>
      <c r="BS274" s="295"/>
      <c r="BT274" s="295"/>
      <c r="BU274" s="295"/>
      <c r="BV274" s="295"/>
      <c r="BW274" s="295"/>
      <c r="BX274" s="295"/>
      <c r="BY274" s="295"/>
      <c r="BZ274" s="295"/>
      <c r="CA274" s="295"/>
      <c r="CB274" s="295"/>
      <c r="CC274" s="295"/>
      <c r="CD274" s="295"/>
      <c r="CE274" s="295"/>
      <c r="CF274" s="295"/>
      <c r="CG274" s="295"/>
      <c r="CH274" s="295"/>
      <c r="CI274" s="295"/>
      <c r="CJ274" s="295"/>
      <c r="CK274" s="295"/>
      <c r="CL274" s="295"/>
      <c r="CM274" s="295"/>
      <c r="CN274" s="295"/>
      <c r="CO274" s="295"/>
      <c r="CP274" s="295"/>
      <c r="CQ274" s="295"/>
      <c r="CR274" s="295"/>
      <c r="CS274" s="295"/>
      <c r="CT274" s="295"/>
      <c r="CU274" s="295"/>
      <c r="CV274" s="295"/>
      <c r="CW274" s="295"/>
      <c r="CX274" s="295"/>
      <c r="CY274" s="295"/>
      <c r="CZ274" s="295"/>
      <c r="DA274" s="295"/>
      <c r="DB274" s="295"/>
      <c r="DC274" s="295"/>
      <c r="DD274" s="296"/>
    </row>
    <row r="275" spans="1:108" ht="15" customHeight="1">
      <c r="A275" s="291"/>
      <c r="B275" s="246" t="s">
        <v>433</v>
      </c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6"/>
      <c r="AI275" s="246"/>
      <c r="AJ275" s="247"/>
      <c r="AK275" s="292"/>
      <c r="AL275" s="246"/>
      <c r="AM275" s="246"/>
      <c r="AN275" s="246"/>
      <c r="AO275" s="246"/>
      <c r="AP275" s="246"/>
      <c r="AQ275" s="246"/>
      <c r="AR275" s="246"/>
      <c r="AS275" s="246"/>
      <c r="AT275" s="246"/>
      <c r="AU275" s="246"/>
      <c r="AV275" s="246"/>
      <c r="AW275" s="246"/>
      <c r="AX275" s="247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</row>
    <row r="276" spans="1:108" ht="15.75">
      <c r="A276" s="291"/>
      <c r="B276" s="246" t="s">
        <v>434</v>
      </c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  <c r="AE276" s="246"/>
      <c r="AF276" s="246"/>
      <c r="AG276" s="246"/>
      <c r="AH276" s="246"/>
      <c r="AI276" s="246"/>
      <c r="AJ276" s="247"/>
      <c r="AK276" s="294"/>
      <c r="AL276" s="295"/>
      <c r="AM276" s="295"/>
      <c r="AN276" s="295"/>
      <c r="AO276" s="295"/>
      <c r="AP276" s="295"/>
      <c r="AQ276" s="295"/>
      <c r="AR276" s="295"/>
      <c r="AS276" s="295"/>
      <c r="AT276" s="295"/>
      <c r="AU276" s="295"/>
      <c r="AV276" s="295"/>
      <c r="AW276" s="295"/>
      <c r="AX276" s="296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299">
        <f>BT34+BT61</f>
        <v>4450</v>
      </c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300">
        <f>CL34+CL61</f>
        <v>1.0758147181123683</v>
      </c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2010-03-17T11:35:32Z</dcterms:modified>
  <cp:category/>
  <cp:version/>
  <cp:contentType/>
  <cp:contentStatus/>
</cp:coreProperties>
</file>