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<sst xmlns="http://schemas.openxmlformats.org/spreadsheetml/2006/main" count="434" uniqueCount="210">
  <si>
    <t>Приложение № 1
к конкурсной документации</t>
  </si>
  <si>
    <t>Утверждаю</t>
  </si>
  <si>
    <t xml:space="preserve">Заместитель мэра, председатель комитета по управлению Свердловским округом администрации г.Иркутска </t>
  </si>
  <si>
    <t>Ю.В.Воронцов</t>
  </si>
  <si>
    <t>тел., факс 52-03-51</t>
  </si>
  <si>
    <t>"_____" ________________ 2012 г.</t>
  </si>
  <si>
    <t>АКТ</t>
  </si>
  <si>
    <t xml:space="preserve"> о состоянии общего имущества собственников помещений в многоквартирном доме, являющегося объектом конкурса</t>
  </si>
  <si>
    <t>I. Общие сведения о многоквартирном доме</t>
  </si>
  <si>
    <t xml:space="preserve">1. Адрес многоквартирного дома  </t>
  </si>
  <si>
    <t>ул. Новокшонова, 2а</t>
  </si>
  <si>
    <t>ул. Новокшонова, 2 А</t>
  </si>
  <si>
    <t xml:space="preserve">2. Кадастровый номер многоквартирного дома (при его наличии)  </t>
  </si>
  <si>
    <t xml:space="preserve">3. Серия, тип постройки  </t>
  </si>
  <si>
    <t>жилой дом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</si>
  <si>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</si>
  <si>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</si>
  <si>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</si>
  <si>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</si>
  <si>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н/у</t>
  </si>
  <si>
    <t xml:space="preserve">8. Реквизиты правового акта о признании многоквартирного дома аварийным и подлежащим сносу </t>
  </si>
  <si>
    <t>нет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</si>
  <si>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</si>
  <si>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</si>
  <si>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</si>
  <si>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</si>
  <si>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</si>
  <si>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</si>
  <si>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</si>
  <si>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>16. Реквизиты правового акта о признании всех жилых помещений в многоквартирном доме непригодными для проживания</t>
  </si>
  <si>
    <t>17. Перечень жилых помещений, признанных непригодными для проживания (с указанием 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</si>
  <si>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</si>
  <si>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</si>
  <si>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</si>
  <si>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</si>
  <si>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</si>
  <si>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>кв. м.</t>
  </si>
  <si>
    <t xml:space="preserve">б) жилых помещений (общая площадь комнат)  </t>
  </si>
  <si>
    <t xml:space="preserve">жилых помещений (жилая площадь комнат)  </t>
  </si>
  <si>
    <t>в) нежилых помещений (общая площадь нежилых помещений, не входящих в состав общего имущества в многоквартирном доме)</t>
  </si>
  <si>
    <t>г) помещений общего пользования (общая площадь нежилых помещений, входящих в состав общего имущества в многоквартирном доме)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</si>
  <si>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</si>
  <si>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</si>
  <si>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</si>
  <si>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</si>
  <si>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 xml:space="preserve">23. Уборочная площадь других помещений общего пользования (включая технические этажи, чердаки, технические подвалы)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</si>
  <si>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</si>
  <si>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</si>
  <si>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в том числе контейнерная площадка</t>
  </si>
  <si>
    <t>б) без покрытия</t>
  </si>
  <si>
    <t>в) газон</t>
  </si>
  <si>
    <t xml:space="preserve">25. Кадастровый номер земельного участка (при его наличии)  </t>
  </si>
  <si>
    <t xml:space="preserve">26. Количество  проживающих </t>
  </si>
  <si>
    <t>31</t>
  </si>
  <si>
    <t>чел.</t>
  </si>
  <si>
    <t>27. Площадь крыши</t>
  </si>
  <si>
    <t>135</t>
  </si>
  <si>
    <t>Металлическая кровля</t>
  </si>
  <si>
    <t>27. Уборочная площадь крыши</t>
  </si>
  <si>
    <t>Мягкая кровля</t>
  </si>
  <si>
    <t>II. Техническое состояние многоквартирного дома, включая пристройки</t>
  </si>
  <si>
    <t>Асбоцементная кровля</t>
  </si>
  <si>
    <t>Черепичная кровля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</si>
  <si>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</si>
  <si>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</si>
  <si>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</si>
  <si>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</si>
  <si>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кирпичный ленточный</t>
  </si>
  <si>
    <t>удовлетв.</t>
  </si>
  <si>
    <t>2. Наружные и внутренние капитальные стены</t>
  </si>
  <si>
    <t>брусчатый</t>
  </si>
  <si>
    <t>3. Перегородки</t>
  </si>
  <si>
    <t>деревянные</t>
  </si>
  <si>
    <t>4. Перекрытия</t>
  </si>
  <si>
    <t>чердачные</t>
  </si>
  <si>
    <t>деревянные отепленные</t>
  </si>
  <si>
    <t>прогиб балок</t>
  </si>
  <si>
    <t>междуэтажные</t>
  </si>
  <si>
    <t>подвальные</t>
  </si>
  <si>
    <t>чердачное</t>
  </si>
  <si>
    <t>(другое)</t>
  </si>
  <si>
    <t>5. Крыша</t>
  </si>
  <si>
    <t>шифер</t>
  </si>
  <si>
    <t>хорошее</t>
  </si>
  <si>
    <t>6. Полы</t>
  </si>
  <si>
    <t>дощатые, окрашенные</t>
  </si>
  <si>
    <t xml:space="preserve">трещины </t>
  </si>
  <si>
    <t>7. Проемы</t>
  </si>
  <si>
    <t>окна</t>
  </si>
  <si>
    <t xml:space="preserve"> 2-е створные</t>
  </si>
  <si>
    <t>двери</t>
  </si>
  <si>
    <t>простые  филенчатые</t>
  </si>
  <si>
    <t>8. Отделка</t>
  </si>
  <si>
    <t>внутренняя</t>
  </si>
  <si>
    <t>штукатурка, побелка, покраска</t>
  </si>
  <si>
    <t>наружная</t>
  </si>
  <si>
    <t>обшиты, окрашены</t>
  </si>
  <si>
    <t>9. Механическое, электрическое, санитарно-техническое и иное оборудование</t>
  </si>
  <si>
    <t>ванны напольные</t>
  </si>
  <si>
    <t>есть</t>
  </si>
  <si>
    <t>электроплиты</t>
  </si>
  <si>
    <t>телефонные сети и оборудование</t>
  </si>
  <si>
    <t xml:space="preserve">ванны напольные 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</si>
  <si>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</si>
  <si>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</si>
  <si>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</si>
  <si>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</si>
  <si>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</si>
  <si>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(другое) телевидение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</si>
  <si>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</si>
  <si>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</si>
  <si>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</si>
  <si>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</si>
  <si>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 xml:space="preserve"> </t>
  </si>
  <si>
    <t>водоотведение</t>
  </si>
  <si>
    <t>газоснабжение</t>
  </si>
  <si>
    <t>отопление (от внешних котельных)</t>
  </si>
  <si>
    <t>центральное</t>
  </si>
  <si>
    <t>Площ.</t>
  </si>
  <si>
    <t>отопление (от домовой котельной) печи</t>
  </si>
  <si>
    <t>калориферы</t>
  </si>
  <si>
    <t>АГВ</t>
  </si>
  <si>
    <t>11. Крыльца</t>
  </si>
  <si>
    <t>-</t>
  </si>
  <si>
    <t>Д.В.Козлов</t>
  </si>
  <si>
    <t>"_____" ________________ 2012г.</t>
  </si>
  <si>
    <t>М.П.</t>
  </si>
  <si>
    <t>Приложение № 2
к конкурсной документации</t>
  </si>
  <si>
    <t>ПЕРЕЧЕНЬ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</si>
  <si>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</si>
  <si>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Периодичность</t>
  </si>
  <si>
    <t>Годовая плата, руб.</t>
  </si>
  <si>
    <t>Стоимость
на 1 кв. м общ. площади в месяц, руб.</t>
  </si>
  <si>
    <t>Стоимость
на 1 кв. м.жил. площади в месяц, руб.</t>
  </si>
  <si>
    <t>Магадан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</si>
  <si>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</si>
  <si>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</si>
  <si>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</si>
  <si>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м2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</si>
  <si>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</si>
  <si>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</si>
  <si>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r>
      <t xml:space="preserve">6. Уборка мусора с газона, </t>
    </r>
    <r>
      <rPr>
        <sz val="12"/>
        <color indexed="12"/>
        <rFont val="Times New Roman"/>
        <family val="1"/>
      </rPr>
      <t>очистка урн</t>
    </r>
  </si>
  <si>
    <t>7. Уборка мусора на контейнерных площадках</t>
  </si>
  <si>
    <t>8. Сдвижка и подметание снега при отсутствии снегопадов</t>
  </si>
  <si>
    <t>9. Сдвижка и подметание снега при снегопаде</t>
  </si>
  <si>
    <r>
      <t xml:space="preserve">по мере необходимости. Начало работ не позднее </t>
    </r>
    <r>
      <rPr>
        <b/>
        <sz val="11"/>
        <color indexed="10"/>
        <rFont val="Times New Roman"/>
        <family val="1"/>
      </rPr>
      <t xml:space="preserve">3 часов </t>
    </r>
    <r>
      <rPr>
        <sz val="11"/>
        <color indexed="10"/>
        <rFont val="Times New Roman"/>
        <family val="1"/>
      </rPr>
      <t>после начала снегопада</t>
    </r>
  </si>
  <si>
    <t>10. Освещение мест общего пользования</t>
  </si>
  <si>
    <t>часов в сутки</t>
  </si>
  <si>
    <t>11. Вывоз твердых бытовых отходов</t>
  </si>
  <si>
    <t>III. Подготовка многоквартирного дома к сезонной эксплуатации</t>
  </si>
  <si>
    <t>12. Укрепление водосточных труб, колен и воронок</t>
  </si>
  <si>
    <t>раз(а) в год</t>
  </si>
  <si>
    <t>13. Консервация, ремонт, регулировка, промывка, испытание, расконсервация системы отопления, ремонт просевшей отмостки</t>
  </si>
  <si>
    <t>1,71
9,40
1</t>
  </si>
  <si>
    <t>пог.м
пог.м
м3</t>
  </si>
  <si>
    <t>14. Замена разбитых стекол окон и дверей в помещениях общего пользования</t>
  </si>
  <si>
    <t>по мере необходимости в течение недели</t>
  </si>
  <si>
    <t>15. Проверка состояния и ремонт продухов в цоколях зданий,  ремонт и укрепление входных дверей</t>
  </si>
  <si>
    <t>0,82
679,5</t>
  </si>
  <si>
    <t>м2
дверь</t>
  </si>
  <si>
    <t>16. Утепление и прочистка дымовентиляционных каналов</t>
  </si>
  <si>
    <t>раз(а) в 3 года</t>
  </si>
  <si>
    <t>пог.м</t>
  </si>
  <si>
    <t>IV. Проведение технических осмотров и мелкий ремонт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</si>
  <si>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</si>
  <si>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 xml:space="preserve">Проверка исправности канализационных вытяжек в год. </t>
  </si>
  <si>
    <t>квартира</t>
  </si>
  <si>
    <t>раз(а) в год.</t>
  </si>
  <si>
    <t>Проверка наличия тяги в дымовентиляционных каналах</t>
  </si>
  <si>
    <t>Проверка заземления оболочки электрокабеля</t>
  </si>
  <si>
    <t>Замеры сопротивления изоляции проводов</t>
  </si>
  <si>
    <t>0,88
5,04</t>
  </si>
  <si>
    <t>м2
пог.м</t>
  </si>
  <si>
    <t>18. Аварийное обслуживание</t>
  </si>
  <si>
    <t>постоянно на системах водоснабжения, теплоснабжения, газоснабжения, канализации, энергоснабжения</t>
  </si>
  <si>
    <t>19. Дератизация</t>
  </si>
  <si>
    <t>20. Дезинсекция</t>
  </si>
  <si>
    <t>V. Итого расходы</t>
  </si>
  <si>
    <t>Управленческие расходы</t>
  </si>
  <si>
    <t>Всего расходы</t>
  </si>
  <si>
    <t>изменена площадь</t>
  </si>
  <si>
    <t>конкурс 2008</t>
  </si>
  <si>
    <t>без НДС</t>
  </si>
  <si>
    <t>пост</t>
  </si>
  <si>
    <t>пост без НДС</t>
  </si>
  <si>
    <t>субсидия</t>
  </si>
  <si>
    <t>Приложение № 3
к конкурсной документации</t>
  </si>
  <si>
    <t xml:space="preserve">дополнительных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</si>
  <si>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Годовая плата (рублей)</t>
  </si>
  <si>
    <t>Стоимость на 1 кв. м общ. площади (рублей в месяц)</t>
  </si>
  <si>
    <t>I. Санитарные работы по содержанию помещений общего пользования</t>
  </si>
  <si>
    <t>1. Подметание полов во всех помещениях общего пользования и их влажная уборка</t>
  </si>
  <si>
    <t>4. Протирка пыли с колпаков светильников, подоконников в помещениях общего пользования</t>
  </si>
  <si>
    <t>5. Мытье и протирка дверей и окон в помещениях общего пользования</t>
  </si>
  <si>
    <t>6. Уборка чердачного и подвального помещений</t>
  </si>
  <si>
    <t>15. Стрижка газонов</t>
  </si>
  <si>
    <t>20. Ликвидация наледи</t>
  </si>
  <si>
    <t>21. Сбрасывание снега с крыш, сбивание сосулек</t>
  </si>
  <si>
    <t>по мере надобности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</si>
  <si>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</si>
  <si>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</si>
  <si>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 лежака 2 раза в год.</t>
  </si>
  <si>
    <t>68. Устранение протечек кровли</t>
  </si>
  <si>
    <t>VII. Прочие услуги</t>
  </si>
  <si>
    <t>33. Обслуживание сетей радиовещания</t>
  </si>
  <si>
    <t>36. Иные услуги (указать наименование услуг)</t>
  </si>
  <si>
    <t>VI. Всего расходы</t>
  </si>
  <si>
    <t>Итого</t>
  </si>
  <si>
    <t>Заместитель председателя комитета по управлению Свердловским округом администрации г.Иркутска</t>
  </si>
  <si>
    <r>
      <t xml:space="preserve">664025, </t>
    </r>
    <r>
      <rPr>
        <sz val="10"/>
        <rFont val="Times New Roman"/>
        <family val="1"/>
      </rPr>
      <t>Терешковой, 24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</si>
</sst>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-* #,##0_р_._-;\-* #,##0_р_._-;_-* &quot;-&quot;??_р_._-;_-@_-"/>
  </numFmts>
  <fonts count="59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12"/>
      <color indexed="12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0"/>
      <color indexed="12"/>
      <name val="Times New Roman"/>
      <family val="1"/>
    </font>
    <font>
      <sz val="10"/>
      <color indexed="12"/>
      <name val="Arial"/>
      <family val="2"/>
    </font>
    <font>
      <sz val="9"/>
      <name val="Arial"/>
      <family val="2"/>
    </font>
    <font>
      <sz val="10"/>
      <color indexed="8"/>
      <name val="Calibri"/>
      <family val="0"/>
    </font>
    <font>
      <sz val="12"/>
      <color indexed="10"/>
      <name val="Times New Roman"/>
      <family val="1"/>
    </font>
    <font>
      <sz val="10"/>
      <name val="Times New Roman Cyr"/>
      <family val="1"/>
    </font>
    <font>
      <b/>
      <sz val="12"/>
      <color indexed="12"/>
      <name val="Times New Roman"/>
      <family val="1"/>
    </font>
    <font>
      <b/>
      <sz val="12"/>
      <color indexed="10"/>
      <name val="Times New Roman"/>
      <family val="1"/>
    </font>
    <font>
      <sz val="11"/>
      <name val="Times New Roman"/>
      <family val="1"/>
    </font>
    <font>
      <sz val="11"/>
      <color indexed="14"/>
      <name val="Times New Roman"/>
      <family val="1"/>
    </font>
    <font>
      <b/>
      <sz val="11"/>
      <name val="Times New Roman"/>
      <family val="1"/>
    </font>
    <font>
      <b/>
      <sz val="11"/>
      <color indexed="14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30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right"/>
    </xf>
    <xf numFmtId="0" fontId="3" fillId="0" borderId="0" xfId="0" applyFont="1" applyFill="1" applyAlignment="1">
      <alignment wrapText="1"/>
    </xf>
    <xf numFmtId="49" fontId="6" fillId="0" borderId="0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 wrapText="1"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Alignment="1">
      <alignment wrapText="1"/>
    </xf>
    <xf numFmtId="9" fontId="1" fillId="0" borderId="0" xfId="0" applyNumberFormat="1" applyFont="1" applyFill="1" applyBorder="1" applyAlignment="1">
      <alignment horizontal="left"/>
    </xf>
    <xf numFmtId="9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1" fillId="0" borderId="0" xfId="0" applyFont="1" applyFill="1" applyBorder="1" applyAlignment="1">
      <alignment horizontal="left" indent="1"/>
    </xf>
    <xf numFmtId="180" fontId="1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indent="2"/>
    </xf>
    <xf numFmtId="0" fontId="1" fillId="0" borderId="0" xfId="0" applyFont="1" applyFill="1" applyBorder="1" applyAlignment="1">
      <alignment horizontal="left" wrapText="1" indent="1"/>
    </xf>
    <xf numFmtId="180" fontId="1" fillId="0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180" fontId="1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13" xfId="0" applyFont="1" applyFill="1" applyBorder="1" applyAlignment="1">
      <alignment horizontal="left" wrapText="1" indent="1"/>
    </xf>
    <xf numFmtId="180" fontId="1" fillId="0" borderId="14" xfId="0" applyNumberFormat="1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3" xfId="0" applyFont="1" applyFill="1" applyBorder="1" applyAlignment="1">
      <alignment horizontal="left" indent="1"/>
    </xf>
    <xf numFmtId="0" fontId="1" fillId="0" borderId="16" xfId="0" applyFont="1" applyFill="1" applyBorder="1" applyAlignment="1">
      <alignment/>
    </xf>
    <xf numFmtId="0" fontId="1" fillId="0" borderId="13" xfId="0" applyFont="1" applyFill="1" applyBorder="1" applyAlignment="1">
      <alignment horizontal="left" indent="3"/>
    </xf>
    <xf numFmtId="180" fontId="3" fillId="0" borderId="0" xfId="0" applyNumberFormat="1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49" fontId="10" fillId="0" borderId="12" xfId="0" applyNumberFormat="1" applyFont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left" wrapText="1" indent="3"/>
    </xf>
    <xf numFmtId="0" fontId="11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left" wrapText="1" indent="3"/>
    </xf>
    <xf numFmtId="0" fontId="1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left" vertical="top" wrapText="1" indent="2"/>
    </xf>
    <xf numFmtId="0" fontId="1" fillId="0" borderId="20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left" vertical="top" wrapText="1" indent="2"/>
    </xf>
    <xf numFmtId="0" fontId="1" fillId="0" borderId="22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left" wrapText="1"/>
    </xf>
    <xf numFmtId="0" fontId="1" fillId="0" borderId="22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left" vertical="center" wrapText="1" indent="2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wrapText="1" indent="2"/>
    </xf>
    <xf numFmtId="0" fontId="1" fillId="0" borderId="13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left" wrapText="1" indent="2"/>
    </xf>
    <xf numFmtId="0" fontId="1" fillId="0" borderId="21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wrapText="1"/>
    </xf>
    <xf numFmtId="0" fontId="13" fillId="34" borderId="12" xfId="0" applyFont="1" applyFill="1" applyBorder="1" applyAlignment="1">
      <alignment/>
    </xf>
    <xf numFmtId="0" fontId="13" fillId="34" borderId="24" xfId="0" applyFont="1" applyFill="1" applyBorder="1" applyAlignment="1">
      <alignment horizontal="center"/>
    </xf>
    <xf numFmtId="0" fontId="14" fillId="33" borderId="12" xfId="0" applyFont="1" applyFill="1" applyBorder="1" applyAlignment="1">
      <alignment/>
    </xf>
    <xf numFmtId="0" fontId="1" fillId="0" borderId="21" xfId="0" applyFont="1" applyFill="1" applyBorder="1" applyAlignment="1">
      <alignment horizontal="left" vertical="center" wrapText="1" indent="2"/>
    </xf>
    <xf numFmtId="0" fontId="3" fillId="0" borderId="22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wrapText="1"/>
    </xf>
    <xf numFmtId="0" fontId="11" fillId="0" borderId="13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left" wrapText="1"/>
    </xf>
    <xf numFmtId="0" fontId="11" fillId="0" borderId="12" xfId="0" applyFont="1" applyFill="1" applyBorder="1" applyAlignment="1">
      <alignment horizontal="center" wrapText="1"/>
    </xf>
    <xf numFmtId="0" fontId="3" fillId="0" borderId="24" xfId="0" applyFont="1" applyFill="1" applyBorder="1" applyAlignment="1">
      <alignment horizontal="center" wrapText="1"/>
    </xf>
    <xf numFmtId="0" fontId="11" fillId="0" borderId="21" xfId="0" applyFont="1" applyFill="1" applyBorder="1" applyAlignment="1">
      <alignment horizontal="center" wrapText="1"/>
    </xf>
    <xf numFmtId="0" fontId="12" fillId="0" borderId="21" xfId="0" applyFont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15" fillId="0" borderId="0" xfId="0" applyFont="1" applyFill="1" applyAlignment="1">
      <alignment/>
    </xf>
    <xf numFmtId="0" fontId="15" fillId="35" borderId="0" xfId="0" applyFont="1" applyFill="1" applyAlignment="1">
      <alignment/>
    </xf>
    <xf numFmtId="0" fontId="16" fillId="0" borderId="0" xfId="0" applyFont="1" applyFill="1" applyAlignment="1">
      <alignment/>
    </xf>
    <xf numFmtId="0" fontId="1" fillId="35" borderId="10" xfId="0" applyFont="1" applyFill="1" applyBorder="1" applyAlignment="1">
      <alignment horizontal="right"/>
    </xf>
    <xf numFmtId="0" fontId="1" fillId="35" borderId="0" xfId="0" applyFont="1" applyFill="1" applyAlignment="1">
      <alignment/>
    </xf>
    <xf numFmtId="0" fontId="15" fillId="35" borderId="0" xfId="0" applyFont="1" applyFill="1" applyAlignment="1">
      <alignment horizontal="center"/>
    </xf>
    <xf numFmtId="49" fontId="6" fillId="35" borderId="0" xfId="0" applyNumberFormat="1" applyFont="1" applyFill="1" applyBorder="1" applyAlignment="1">
      <alignment/>
    </xf>
    <xf numFmtId="0" fontId="15" fillId="35" borderId="0" xfId="0" applyFont="1" applyFill="1" applyBorder="1" applyAlignment="1">
      <alignment horizontal="left"/>
    </xf>
    <xf numFmtId="49" fontId="2" fillId="35" borderId="0" xfId="0" applyNumberFormat="1" applyFont="1" applyFill="1" applyBorder="1" applyAlignment="1">
      <alignment/>
    </xf>
    <xf numFmtId="49" fontId="15" fillId="35" borderId="0" xfId="0" applyNumberFormat="1" applyFont="1" applyFill="1" applyBorder="1" applyAlignment="1">
      <alignment horizontal="left"/>
    </xf>
    <xf numFmtId="0" fontId="0" fillId="35" borderId="0" xfId="0" applyFont="1" applyFill="1" applyBorder="1" applyAlignment="1">
      <alignment wrapText="1"/>
    </xf>
    <xf numFmtId="0" fontId="17" fillId="35" borderId="0" xfId="0" applyFont="1" applyFill="1" applyAlignment="1">
      <alignment/>
    </xf>
    <xf numFmtId="0" fontId="17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5" fillId="35" borderId="10" xfId="0" applyFont="1" applyFill="1" applyBorder="1" applyAlignment="1">
      <alignment/>
    </xf>
    <xf numFmtId="0" fontId="19" fillId="36" borderId="12" xfId="0" applyFont="1" applyFill="1" applyBorder="1" applyAlignment="1">
      <alignment/>
    </xf>
    <xf numFmtId="0" fontId="18" fillId="36" borderId="12" xfId="0" applyFont="1" applyFill="1" applyBorder="1" applyAlignment="1">
      <alignment/>
    </xf>
    <xf numFmtId="0" fontId="15" fillId="0" borderId="2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17" fillId="37" borderId="23" xfId="0" applyFont="1" applyFill="1" applyBorder="1" applyAlignment="1">
      <alignment vertical="top"/>
    </xf>
    <xf numFmtId="0" fontId="17" fillId="37" borderId="11" xfId="0" applyFont="1" applyFill="1" applyBorder="1" applyAlignment="1">
      <alignment horizontal="center" vertical="top" wrapText="1"/>
    </xf>
    <xf numFmtId="0" fontId="17" fillId="37" borderId="14" xfId="0" applyFont="1" applyFill="1" applyBorder="1" applyAlignment="1">
      <alignment horizontal="center" vertical="top" wrapText="1"/>
    </xf>
    <xf numFmtId="0" fontId="17" fillId="37" borderId="15" xfId="0" applyFont="1" applyFill="1" applyBorder="1" applyAlignment="1">
      <alignment horizontal="center" vertical="top" wrapText="1"/>
    </xf>
    <xf numFmtId="181" fontId="17" fillId="37" borderId="12" xfId="0" applyNumberFormat="1" applyFont="1" applyFill="1" applyBorder="1" applyAlignment="1">
      <alignment horizontal="center" vertical="top" wrapText="1"/>
    </xf>
    <xf numFmtId="43" fontId="17" fillId="37" borderId="12" xfId="0" applyNumberFormat="1" applyFont="1" applyFill="1" applyBorder="1" applyAlignment="1">
      <alignment/>
    </xf>
    <xf numFmtId="0" fontId="1" fillId="0" borderId="13" xfId="0" applyFont="1" applyFill="1" applyBorder="1" applyAlignment="1">
      <alignment horizontal="left" vertical="top" wrapText="1"/>
    </xf>
    <xf numFmtId="0" fontId="15" fillId="0" borderId="13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43" fontId="1" fillId="0" borderId="19" xfId="42" applyNumberFormat="1" applyFont="1" applyFill="1" applyBorder="1" applyAlignment="1">
      <alignment/>
    </xf>
    <xf numFmtId="43" fontId="1" fillId="0" borderId="18" xfId="0" applyNumberFormat="1" applyFont="1" applyFill="1" applyBorder="1" applyAlignment="1">
      <alignment/>
    </xf>
    <xf numFmtId="43" fontId="15" fillId="0" borderId="0" xfId="0" applyNumberFormat="1" applyFont="1" applyFill="1" applyBorder="1" applyAlignment="1">
      <alignment/>
    </xf>
    <xf numFmtId="0" fontId="17" fillId="34" borderId="19" xfId="0" applyFont="1" applyFill="1" applyBorder="1" applyAlignment="1">
      <alignment vertical="top"/>
    </xf>
    <xf numFmtId="0" fontId="17" fillId="34" borderId="14" xfId="0" applyFont="1" applyFill="1" applyBorder="1" applyAlignment="1">
      <alignment vertical="top"/>
    </xf>
    <xf numFmtId="43" fontId="17" fillId="34" borderId="11" xfId="0" applyNumberFormat="1" applyFont="1" applyFill="1" applyBorder="1" applyAlignment="1">
      <alignment vertical="top"/>
    </xf>
    <xf numFmtId="0" fontId="17" fillId="34" borderId="11" xfId="0" applyFont="1" applyFill="1" applyBorder="1" applyAlignment="1">
      <alignment vertical="top"/>
    </xf>
    <xf numFmtId="0" fontId="17" fillId="34" borderId="24" xfId="0" applyFont="1" applyFill="1" applyBorder="1" applyAlignment="1">
      <alignment vertical="top"/>
    </xf>
    <xf numFmtId="181" fontId="17" fillId="34" borderId="12" xfId="0" applyNumberFormat="1" applyFont="1" applyFill="1" applyBorder="1" applyAlignment="1">
      <alignment/>
    </xf>
    <xf numFmtId="43" fontId="17" fillId="34" borderId="12" xfId="0" applyNumberFormat="1" applyFont="1" applyFill="1" applyBorder="1" applyAlignment="1">
      <alignment/>
    </xf>
    <xf numFmtId="0" fontId="1" fillId="0" borderId="19" xfId="0" applyFont="1" applyFill="1" applyBorder="1" applyAlignment="1">
      <alignment horizontal="left" vertical="top" wrapText="1"/>
    </xf>
    <xf numFmtId="0" fontId="15" fillId="0" borderId="19" xfId="0" applyFont="1" applyFill="1" applyBorder="1" applyAlignment="1">
      <alignment horizontal="center"/>
    </xf>
    <xf numFmtId="0" fontId="15" fillId="0" borderId="15" xfId="0" applyFont="1" applyFill="1" applyBorder="1" applyAlignment="1">
      <alignment/>
    </xf>
    <xf numFmtId="43" fontId="1" fillId="0" borderId="18" xfId="42" applyNumberFormat="1" applyFont="1" applyFill="1" applyBorder="1" applyAlignment="1">
      <alignment/>
    </xf>
    <xf numFmtId="43" fontId="1" fillId="0" borderId="13" xfId="42" applyNumberFormat="1" applyFont="1" applyFill="1" applyBorder="1" applyAlignment="1">
      <alignment/>
    </xf>
    <xf numFmtId="43" fontId="1" fillId="0" borderId="20" xfId="0" applyNumberFormat="1" applyFont="1" applyFill="1" applyBorder="1" applyAlignment="1">
      <alignment/>
    </xf>
    <xf numFmtId="0" fontId="15" fillId="0" borderId="16" xfId="0" applyFont="1" applyFill="1" applyBorder="1" applyAlignment="1">
      <alignment/>
    </xf>
    <xf numFmtId="43" fontId="1" fillId="0" borderId="20" xfId="42" applyNumberFormat="1" applyFont="1" applyFill="1" applyBorder="1" applyAlignment="1">
      <alignment/>
    </xf>
    <xf numFmtId="0" fontId="15" fillId="0" borderId="13" xfId="0" applyFont="1" applyFill="1" applyBorder="1" applyAlignment="1">
      <alignment/>
    </xf>
    <xf numFmtId="0" fontId="20" fillId="0" borderId="16" xfId="0" applyFont="1" applyFill="1" applyBorder="1" applyAlignment="1">
      <alignment horizontal="left" vertical="top" wrapText="1"/>
    </xf>
    <xf numFmtId="1" fontId="15" fillId="0" borderId="13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horizontal="left" vertical="top" wrapText="1"/>
    </xf>
    <xf numFmtId="0" fontId="15" fillId="0" borderId="21" xfId="0" applyFont="1" applyFill="1" applyBorder="1" applyAlignment="1">
      <alignment horizontal="center"/>
    </xf>
    <xf numFmtId="0" fontId="15" fillId="0" borderId="17" xfId="0" applyFont="1" applyFill="1" applyBorder="1" applyAlignment="1">
      <alignment/>
    </xf>
    <xf numFmtId="43" fontId="1" fillId="0" borderId="22" xfId="42" applyNumberFormat="1" applyFont="1" applyFill="1" applyBorder="1" applyAlignment="1">
      <alignment/>
    </xf>
    <xf numFmtId="43" fontId="1" fillId="0" borderId="21" xfId="42" applyNumberFormat="1" applyFont="1" applyFill="1" applyBorder="1" applyAlignment="1">
      <alignment/>
    </xf>
    <xf numFmtId="0" fontId="17" fillId="38" borderId="21" xfId="0" applyFont="1" applyFill="1" applyBorder="1" applyAlignment="1">
      <alignment vertical="top"/>
    </xf>
    <xf numFmtId="0" fontId="17" fillId="38" borderId="10" xfId="0" applyFont="1" applyFill="1" applyBorder="1" applyAlignment="1">
      <alignment vertical="top"/>
    </xf>
    <xf numFmtId="43" fontId="17" fillId="38" borderId="10" xfId="0" applyNumberFormat="1" applyFont="1" applyFill="1" applyBorder="1" applyAlignment="1">
      <alignment vertical="top"/>
    </xf>
    <xf numFmtId="0" fontId="17" fillId="38" borderId="11" xfId="0" applyFont="1" applyFill="1" applyBorder="1" applyAlignment="1">
      <alignment vertical="top"/>
    </xf>
    <xf numFmtId="0" fontId="17" fillId="38" borderId="24" xfId="0" applyFont="1" applyFill="1" applyBorder="1" applyAlignment="1">
      <alignment vertical="top"/>
    </xf>
    <xf numFmtId="181" fontId="17" fillId="38" borderId="12" xfId="0" applyNumberFormat="1" applyFont="1" applyFill="1" applyBorder="1" applyAlignment="1">
      <alignment/>
    </xf>
    <xf numFmtId="43" fontId="17" fillId="38" borderId="12" xfId="0" applyNumberFormat="1" applyFont="1" applyFill="1" applyBorder="1" applyAlignment="1">
      <alignment/>
    </xf>
    <xf numFmtId="43" fontId="1" fillId="0" borderId="16" xfId="42" applyNumberFormat="1" applyFont="1" applyFill="1" applyBorder="1" applyAlignment="1">
      <alignment/>
    </xf>
    <xf numFmtId="0" fontId="3" fillId="0" borderId="13" xfId="0" applyFont="1" applyFill="1" applyBorder="1" applyAlignment="1">
      <alignment horizontal="left" vertical="top" wrapText="1"/>
    </xf>
    <xf numFmtId="0" fontId="16" fillId="0" borderId="0" xfId="0" applyFont="1" applyFill="1" applyAlignment="1">
      <alignment horizontal="right" wrapText="1"/>
    </xf>
    <xf numFmtId="0" fontId="16" fillId="0" borderId="0" xfId="0" applyFont="1" applyFill="1" applyAlignment="1">
      <alignment wrapText="1"/>
    </xf>
    <xf numFmtId="0" fontId="15" fillId="0" borderId="16" xfId="0" applyFont="1" applyFill="1" applyBorder="1" applyAlignment="1">
      <alignment horizontal="left" vertical="top" wrapText="1"/>
    </xf>
    <xf numFmtId="0" fontId="17" fillId="39" borderId="23" xfId="0" applyFont="1" applyFill="1" applyBorder="1" applyAlignment="1">
      <alignment vertical="top"/>
    </xf>
    <xf numFmtId="0" fontId="17" fillId="39" borderId="11" xfId="0" applyFont="1" applyFill="1" applyBorder="1" applyAlignment="1">
      <alignment horizontal="center" vertical="top"/>
    </xf>
    <xf numFmtId="43" fontId="17" fillId="39" borderId="11" xfId="0" applyNumberFormat="1" applyFont="1" applyFill="1" applyBorder="1" applyAlignment="1">
      <alignment horizontal="center" vertical="top"/>
    </xf>
    <xf numFmtId="0" fontId="17" fillId="39" borderId="24" xfId="0" applyFont="1" applyFill="1" applyBorder="1" applyAlignment="1">
      <alignment horizontal="center" vertical="top"/>
    </xf>
    <xf numFmtId="181" fontId="17" fillId="39" borderId="12" xfId="0" applyNumberFormat="1" applyFont="1" applyFill="1" applyBorder="1" applyAlignment="1">
      <alignment horizontal="center" vertical="top" wrapText="1"/>
    </xf>
    <xf numFmtId="43" fontId="17" fillId="39" borderId="12" xfId="0" applyNumberFormat="1" applyFont="1" applyFill="1" applyBorder="1" applyAlignment="1">
      <alignment/>
    </xf>
    <xf numFmtId="43" fontId="15" fillId="0" borderId="0" xfId="0" applyNumberFormat="1" applyFont="1" applyFill="1" applyBorder="1" applyAlignment="1">
      <alignment/>
    </xf>
    <xf numFmtId="0" fontId="15" fillId="0" borderId="0" xfId="0" applyFont="1" applyFill="1" applyAlignment="1">
      <alignment/>
    </xf>
    <xf numFmtId="0" fontId="15" fillId="0" borderId="16" xfId="0" applyFont="1" applyFill="1" applyBorder="1" applyAlignment="1">
      <alignment/>
    </xf>
    <xf numFmtId="0" fontId="16" fillId="0" borderId="0" xfId="0" applyFont="1" applyFill="1" applyAlignment="1">
      <alignment/>
    </xf>
    <xf numFmtId="0" fontId="1" fillId="0" borderId="1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7" fillId="40" borderId="23" xfId="0" applyFont="1" applyFill="1" applyBorder="1" applyAlignment="1">
      <alignment/>
    </xf>
    <xf numFmtId="0" fontId="17" fillId="40" borderId="11" xfId="0" applyFont="1" applyFill="1" applyBorder="1" applyAlignment="1">
      <alignment/>
    </xf>
    <xf numFmtId="43" fontId="17" fillId="40" borderId="11" xfId="0" applyNumberFormat="1" applyFont="1" applyFill="1" applyBorder="1" applyAlignment="1">
      <alignment/>
    </xf>
    <xf numFmtId="0" fontId="17" fillId="40" borderId="24" xfId="0" applyFont="1" applyFill="1" applyBorder="1" applyAlignment="1">
      <alignment/>
    </xf>
    <xf numFmtId="181" fontId="17" fillId="40" borderId="12" xfId="42" applyNumberFormat="1" applyFont="1" applyFill="1" applyBorder="1" applyAlignment="1">
      <alignment horizontal="center"/>
    </xf>
    <xf numFmtId="43" fontId="17" fillId="40" borderId="12" xfId="42" applyNumberFormat="1" applyFont="1" applyFill="1" applyBorder="1" applyAlignment="1">
      <alignment/>
    </xf>
    <xf numFmtId="0" fontId="5" fillId="0" borderId="23" xfId="0" applyFont="1" applyFill="1" applyBorder="1" applyAlignment="1">
      <alignment vertical="top"/>
    </xf>
    <xf numFmtId="0" fontId="5" fillId="0" borderId="11" xfId="0" applyFont="1" applyFill="1" applyBorder="1" applyAlignment="1">
      <alignment vertical="top"/>
    </xf>
    <xf numFmtId="43" fontId="5" fillId="0" borderId="11" xfId="0" applyNumberFormat="1" applyFont="1" applyFill="1" applyBorder="1" applyAlignment="1">
      <alignment vertical="top"/>
    </xf>
    <xf numFmtId="0" fontId="5" fillId="0" borderId="24" xfId="0" applyFont="1" applyFill="1" applyBorder="1" applyAlignment="1">
      <alignment vertical="top"/>
    </xf>
    <xf numFmtId="181" fontId="17" fillId="0" borderId="12" xfId="0" applyNumberFormat="1" applyFont="1" applyFill="1" applyBorder="1" applyAlignment="1">
      <alignment horizontal="center" vertical="top" wrapText="1"/>
    </xf>
    <xf numFmtId="43" fontId="17" fillId="0" borderId="12" xfId="0" applyNumberFormat="1" applyFont="1" applyFill="1" applyBorder="1" applyAlignment="1">
      <alignment horizontal="center" vertical="top" wrapText="1"/>
    </xf>
    <xf numFmtId="43" fontId="17" fillId="40" borderId="12" xfId="42" applyNumberFormat="1" applyFont="1" applyFill="1" applyBorder="1" applyAlignment="1">
      <alignment horizontal="center"/>
    </xf>
    <xf numFmtId="43" fontId="5" fillId="40" borderId="12" xfId="42" applyNumberFormat="1" applyFont="1" applyFill="1" applyBorder="1" applyAlignment="1">
      <alignment/>
    </xf>
    <xf numFmtId="43" fontId="17" fillId="40" borderId="12" xfId="42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center"/>
    </xf>
    <xf numFmtId="43" fontId="17" fillId="0" borderId="0" xfId="42" applyNumberFormat="1" applyFont="1" applyFill="1" applyBorder="1" applyAlignment="1">
      <alignment horizontal="center"/>
    </xf>
    <xf numFmtId="43" fontId="5" fillId="0" borderId="0" xfId="42" applyNumberFormat="1" applyFont="1" applyFill="1" applyBorder="1" applyAlignment="1">
      <alignment/>
    </xf>
    <xf numFmtId="181" fontId="17" fillId="0" borderId="0" xfId="42" applyNumberFormat="1" applyFont="1" applyFill="1" applyBorder="1" applyAlignment="1">
      <alignment horizontal="center"/>
    </xf>
    <xf numFmtId="0" fontId="17" fillId="0" borderId="0" xfId="0" applyFont="1" applyFill="1" applyAlignment="1">
      <alignment/>
    </xf>
    <xf numFmtId="2" fontId="17" fillId="0" borderId="0" xfId="0" applyNumberFormat="1" applyFont="1" applyFill="1" applyBorder="1" applyAlignment="1">
      <alignment/>
    </xf>
    <xf numFmtId="0" fontId="19" fillId="41" borderId="12" xfId="0" applyFont="1" applyFill="1" applyBorder="1" applyAlignment="1">
      <alignment/>
    </xf>
    <xf numFmtId="180" fontId="19" fillId="41" borderId="12" xfId="0" applyNumberFormat="1" applyFont="1" applyFill="1" applyBorder="1" applyAlignment="1">
      <alignment horizontal="left"/>
    </xf>
    <xf numFmtId="2" fontId="5" fillId="33" borderId="23" xfId="0" applyNumberFormat="1" applyFont="1" applyFill="1" applyBorder="1" applyAlignment="1">
      <alignment/>
    </xf>
    <xf numFmtId="43" fontId="5" fillId="38" borderId="18" xfId="42" applyNumberFormat="1" applyFont="1" applyFill="1" applyBorder="1" applyAlignment="1">
      <alignment/>
    </xf>
    <xf numFmtId="2" fontId="20" fillId="0" borderId="12" xfId="0" applyNumberFormat="1" applyFont="1" applyFill="1" applyBorder="1" applyAlignment="1">
      <alignment/>
    </xf>
    <xf numFmtId="0" fontId="15" fillId="38" borderId="18" xfId="0" applyFont="1" applyFill="1" applyBorder="1" applyAlignment="1">
      <alignment/>
    </xf>
    <xf numFmtId="9" fontId="19" fillId="38" borderId="18" xfId="55" applyFont="1" applyFill="1" applyBorder="1" applyAlignment="1">
      <alignment/>
    </xf>
    <xf numFmtId="181" fontId="21" fillId="34" borderId="12" xfId="42" applyNumberFormat="1" applyFont="1" applyFill="1" applyBorder="1" applyAlignment="1">
      <alignment/>
    </xf>
    <xf numFmtId="43" fontId="5" fillId="34" borderId="12" xfId="42" applyNumberFormat="1" applyFont="1" applyFill="1" applyBorder="1" applyAlignment="1">
      <alignment/>
    </xf>
    <xf numFmtId="2" fontId="20" fillId="34" borderId="12" xfId="0" applyNumberFormat="1" applyFont="1" applyFill="1" applyBorder="1" applyAlignment="1">
      <alignment/>
    </xf>
    <xf numFmtId="0" fontId="15" fillId="34" borderId="12" xfId="0" applyFont="1" applyFill="1" applyBorder="1" applyAlignment="1">
      <alignment/>
    </xf>
    <xf numFmtId="9" fontId="19" fillId="34" borderId="12" xfId="55" applyFont="1" applyFill="1" applyBorder="1" applyAlignment="1">
      <alignment/>
    </xf>
    <xf numFmtId="2" fontId="20" fillId="0" borderId="0" xfId="0" applyNumberFormat="1" applyFont="1" applyFill="1" applyBorder="1" applyAlignment="1">
      <alignment/>
    </xf>
    <xf numFmtId="9" fontId="19" fillId="0" borderId="0" xfId="55" applyFont="1" applyFill="1" applyBorder="1" applyAlignment="1">
      <alignment/>
    </xf>
    <xf numFmtId="0" fontId="17" fillId="33" borderId="12" xfId="0" applyFont="1" applyFill="1" applyBorder="1" applyAlignment="1">
      <alignment/>
    </xf>
    <xf numFmtId="9" fontId="17" fillId="33" borderId="12" xfId="55" applyFont="1" applyFill="1" applyBorder="1" applyAlignment="1">
      <alignment/>
    </xf>
    <xf numFmtId="2" fontId="18" fillId="37" borderId="12" xfId="0" applyNumberFormat="1" applyFont="1" applyFill="1" applyBorder="1" applyAlignment="1">
      <alignment/>
    </xf>
    <xf numFmtId="0" fontId="18" fillId="37" borderId="12" xfId="0" applyFont="1" applyFill="1" applyBorder="1" applyAlignment="1">
      <alignment/>
    </xf>
    <xf numFmtId="0" fontId="0" fillId="35" borderId="0" xfId="0" applyFill="1" applyAlignment="1">
      <alignment/>
    </xf>
    <xf numFmtId="0" fontId="1" fillId="35" borderId="0" xfId="0" applyFont="1" applyFill="1" applyBorder="1" applyAlignment="1">
      <alignment horizontal="left" wrapText="1"/>
    </xf>
    <xf numFmtId="0" fontId="22" fillId="35" borderId="10" xfId="0" applyFont="1" applyFill="1" applyBorder="1" applyAlignment="1">
      <alignment/>
    </xf>
    <xf numFmtId="0" fontId="1" fillId="0" borderId="24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/>
    </xf>
    <xf numFmtId="0" fontId="1" fillId="0" borderId="14" xfId="0" applyFont="1" applyFill="1" applyBorder="1" applyAlignment="1">
      <alignment vertical="center"/>
    </xf>
    <xf numFmtId="1" fontId="11" fillId="0" borderId="18" xfId="0" applyNumberFormat="1" applyFont="1" applyFill="1" applyBorder="1" applyAlignment="1">
      <alignment horizontal="center" vertical="top"/>
    </xf>
    <xf numFmtId="2" fontId="1" fillId="0" borderId="15" xfId="0" applyNumberFormat="1" applyFont="1" applyFill="1" applyBorder="1" applyAlignment="1">
      <alignment horizontal="center" vertical="top"/>
    </xf>
    <xf numFmtId="0" fontId="1" fillId="0" borderId="13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" fontId="1" fillId="0" borderId="20" xfId="0" applyNumberFormat="1" applyFont="1" applyFill="1" applyBorder="1" applyAlignment="1">
      <alignment horizontal="center" vertical="top"/>
    </xf>
    <xf numFmtId="2" fontId="1" fillId="0" borderId="16" xfId="0" applyNumberFormat="1" applyFont="1" applyFill="1" applyBorder="1" applyAlignment="1">
      <alignment horizontal="center" vertical="top"/>
    </xf>
    <xf numFmtId="1" fontId="1" fillId="0" borderId="22" xfId="0" applyNumberFormat="1" applyFont="1" applyFill="1" applyBorder="1" applyAlignment="1">
      <alignment horizontal="center" vertical="top"/>
    </xf>
    <xf numFmtId="2" fontId="1" fillId="0" borderId="17" xfId="0" applyNumberFormat="1" applyFont="1" applyFill="1" applyBorder="1" applyAlignment="1">
      <alignment horizontal="center" vertical="top"/>
    </xf>
    <xf numFmtId="1" fontId="1" fillId="0" borderId="18" xfId="0" applyNumberFormat="1" applyFont="1" applyFill="1" applyBorder="1" applyAlignment="1">
      <alignment horizontal="center" vertical="top"/>
    </xf>
    <xf numFmtId="0" fontId="1" fillId="0" borderId="13" xfId="0" applyFont="1" applyFill="1" applyBorder="1" applyAlignment="1">
      <alignment/>
    </xf>
    <xf numFmtId="0" fontId="0" fillId="0" borderId="21" xfId="0" applyBorder="1" applyAlignment="1">
      <alignment/>
    </xf>
    <xf numFmtId="0" fontId="1" fillId="0" borderId="10" xfId="0" applyFont="1" applyFill="1" applyBorder="1" applyAlignment="1">
      <alignment vertical="center" wrapText="1"/>
    </xf>
    <xf numFmtId="1" fontId="11" fillId="0" borderId="22" xfId="0" applyNumberFormat="1" applyFont="1" applyFill="1" applyBorder="1" applyAlignment="1">
      <alignment horizontal="center" vertical="top"/>
    </xf>
    <xf numFmtId="0" fontId="1" fillId="0" borderId="19" xfId="0" applyFont="1" applyBorder="1" applyAlignment="1">
      <alignment horizontal="left" vertical="center" wrapText="1"/>
    </xf>
    <xf numFmtId="1" fontId="1" fillId="0" borderId="15" xfId="0" applyNumberFormat="1" applyFont="1" applyFill="1" applyBorder="1" applyAlignment="1">
      <alignment horizontal="center" vertical="top"/>
    </xf>
    <xf numFmtId="0" fontId="1" fillId="0" borderId="21" xfId="0" applyFont="1" applyBorder="1" applyAlignment="1">
      <alignment horizontal="left" vertical="center" wrapText="1"/>
    </xf>
    <xf numFmtId="1" fontId="11" fillId="0" borderId="17" xfId="0" applyNumberFormat="1" applyFont="1" applyFill="1" applyBorder="1" applyAlignment="1">
      <alignment horizontal="center" vertical="top"/>
    </xf>
    <xf numFmtId="2" fontId="11" fillId="0" borderId="16" xfId="0" applyNumberFormat="1" applyFont="1" applyFill="1" applyBorder="1" applyAlignment="1">
      <alignment horizontal="center" vertical="top"/>
    </xf>
    <xf numFmtId="0" fontId="23" fillId="0" borderId="0" xfId="0" applyFont="1" applyAlignment="1">
      <alignment/>
    </xf>
    <xf numFmtId="0" fontId="1" fillId="0" borderId="19" xfId="0" applyFont="1" applyBorder="1" applyAlignment="1">
      <alignment horizontal="left" vertical="top" wrapText="1"/>
    </xf>
    <xf numFmtId="2" fontId="1" fillId="0" borderId="20" xfId="0" applyNumberFormat="1" applyFont="1" applyFill="1" applyBorder="1" applyAlignment="1">
      <alignment horizontal="center" vertical="top"/>
    </xf>
    <xf numFmtId="0" fontId="1" fillId="0" borderId="21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1" fontId="24" fillId="0" borderId="12" xfId="0" applyNumberFormat="1" applyFont="1" applyFill="1" applyBorder="1" applyAlignment="1">
      <alignment/>
    </xf>
    <xf numFmtId="2" fontId="24" fillId="0" borderId="12" xfId="0" applyNumberFormat="1" applyFont="1" applyFill="1" applyBorder="1" applyAlignment="1">
      <alignment/>
    </xf>
    <xf numFmtId="9" fontId="0" fillId="0" borderId="0" xfId="55" applyFont="1" applyAlignment="1">
      <alignment/>
    </xf>
    <xf numFmtId="0" fontId="1" fillId="0" borderId="0" xfId="0" applyFont="1" applyFill="1" applyBorder="1" applyAlignment="1">
      <alignment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2" fillId="35" borderId="0" xfId="0" applyFont="1" applyFill="1" applyAlignment="1">
      <alignment horizontal="center" vertical="top" wrapText="1"/>
    </xf>
    <xf numFmtId="0" fontId="15" fillId="0" borderId="13" xfId="0" applyFont="1" applyFill="1" applyBorder="1" applyAlignment="1">
      <alignment wrapText="1"/>
    </xf>
    <xf numFmtId="0" fontId="15" fillId="0" borderId="16" xfId="0" applyFont="1" applyFill="1" applyBorder="1" applyAlignment="1">
      <alignment wrapText="1"/>
    </xf>
    <xf numFmtId="0" fontId="16" fillId="0" borderId="0" xfId="0" applyFont="1" applyFill="1" applyAlignment="1">
      <alignment vertical="center"/>
    </xf>
    <xf numFmtId="0" fontId="5" fillId="35" borderId="0" xfId="0" applyFont="1" applyFill="1" applyAlignment="1">
      <alignment horizont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top" wrapText="1"/>
    </xf>
    <xf numFmtId="0" fontId="15" fillId="0" borderId="19" xfId="0" applyFont="1" applyFill="1" applyBorder="1" applyAlignment="1">
      <alignment horizontal="left" wrapText="1"/>
    </xf>
    <xf numFmtId="0" fontId="15" fillId="0" borderId="15" xfId="0" applyFont="1" applyFill="1" applyBorder="1" applyAlignment="1">
      <alignment horizontal="left" wrapText="1"/>
    </xf>
    <xf numFmtId="0" fontId="15" fillId="0" borderId="13" xfId="0" applyFont="1" applyFill="1" applyBorder="1" applyAlignment="1">
      <alignment horizontal="left" wrapText="1"/>
    </xf>
    <xf numFmtId="0" fontId="15" fillId="0" borderId="16" xfId="0" applyFont="1" applyFill="1" applyBorder="1" applyAlignment="1">
      <alignment horizontal="left" wrapText="1"/>
    </xf>
    <xf numFmtId="0" fontId="5" fillId="35" borderId="0" xfId="0" applyFont="1" applyFill="1" applyAlignment="1">
      <alignment horizontal="center"/>
    </xf>
    <xf numFmtId="0" fontId="1" fillId="35" borderId="0" xfId="0" applyFont="1" applyFill="1" applyBorder="1" applyAlignment="1">
      <alignment wrapText="1"/>
    </xf>
    <xf numFmtId="0" fontId="1" fillId="0" borderId="19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0" xfId="0" applyFont="1" applyBorder="1" applyAlignment="1">
      <alignment/>
    </xf>
    <xf numFmtId="0" fontId="17" fillId="40" borderId="23" xfId="0" applyFont="1" applyFill="1" applyBorder="1" applyAlignment="1">
      <alignment horizontal="center"/>
    </xf>
    <xf numFmtId="0" fontId="17" fillId="40" borderId="11" xfId="0" applyFont="1" applyFill="1" applyBorder="1" applyAlignment="1">
      <alignment horizontal="center"/>
    </xf>
    <xf numFmtId="0" fontId="17" fillId="40" borderId="24" xfId="0" applyFont="1" applyFill="1" applyBorder="1" applyAlignment="1">
      <alignment horizontal="center"/>
    </xf>
    <xf numFmtId="0" fontId="5" fillId="39" borderId="19" xfId="0" applyFont="1" applyFill="1" applyBorder="1" applyAlignment="1">
      <alignment horizontal="center" vertical="top" wrapText="1"/>
    </xf>
    <xf numFmtId="0" fontId="5" fillId="39" borderId="14" xfId="0" applyFont="1" applyFill="1" applyBorder="1" applyAlignment="1">
      <alignment horizontal="center" vertical="top" wrapText="1"/>
    </xf>
    <xf numFmtId="0" fontId="5" fillId="39" borderId="11" xfId="0" applyFont="1" applyFill="1" applyBorder="1" applyAlignment="1">
      <alignment horizontal="center" vertical="top" wrapText="1"/>
    </xf>
    <xf numFmtId="0" fontId="5" fillId="39" borderId="24" xfId="0" applyFont="1" applyFill="1" applyBorder="1" applyAlignment="1">
      <alignment horizontal="center" vertical="top" wrapText="1"/>
    </xf>
    <xf numFmtId="0" fontId="1" fillId="0" borderId="19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21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vertical="center" wrapText="1"/>
    </xf>
    <xf numFmtId="0" fontId="5" fillId="38" borderId="21" xfId="0" applyFont="1" applyFill="1" applyBorder="1" applyAlignment="1">
      <alignment horizontal="center" vertical="top" wrapText="1"/>
    </xf>
    <xf numFmtId="0" fontId="5" fillId="38" borderId="10" xfId="0" applyFont="1" applyFill="1" applyBorder="1" applyAlignment="1">
      <alignment horizontal="center" vertical="top" wrapText="1"/>
    </xf>
    <xf numFmtId="0" fontId="5" fillId="38" borderId="11" xfId="0" applyFont="1" applyFill="1" applyBorder="1" applyAlignment="1">
      <alignment horizontal="center" vertical="top" wrapText="1"/>
    </xf>
    <xf numFmtId="0" fontId="5" fillId="38" borderId="24" xfId="0" applyFont="1" applyFill="1" applyBorder="1" applyAlignment="1">
      <alignment horizontal="center" vertical="top" wrapText="1"/>
    </xf>
    <xf numFmtId="0" fontId="5" fillId="37" borderId="23" xfId="0" applyFont="1" applyFill="1" applyBorder="1" applyAlignment="1">
      <alignment horizontal="center" vertical="top" wrapText="1"/>
    </xf>
    <xf numFmtId="0" fontId="5" fillId="37" borderId="11" xfId="0" applyFont="1" applyFill="1" applyBorder="1" applyAlignment="1">
      <alignment horizontal="center" vertical="top" wrapText="1"/>
    </xf>
    <xf numFmtId="0" fontId="5" fillId="37" borderId="24" xfId="0" applyFont="1" applyFill="1" applyBorder="1" applyAlignment="1">
      <alignment horizontal="center" vertical="top" wrapText="1"/>
    </xf>
    <xf numFmtId="0" fontId="5" fillId="34" borderId="23" xfId="0" applyFont="1" applyFill="1" applyBorder="1" applyAlignment="1">
      <alignment horizontal="center" vertical="top" wrapText="1"/>
    </xf>
    <xf numFmtId="0" fontId="5" fillId="34" borderId="11" xfId="0" applyFont="1" applyFill="1" applyBorder="1" applyAlignment="1">
      <alignment horizontal="center" vertical="top" wrapText="1"/>
    </xf>
    <xf numFmtId="0" fontId="5" fillId="34" borderId="24" xfId="0" applyFont="1" applyFill="1" applyBorder="1" applyAlignment="1">
      <alignment horizontal="center" vertical="top" wrapText="1"/>
    </xf>
    <xf numFmtId="0" fontId="22" fillId="35" borderId="0" xfId="0" applyFont="1" applyFill="1" applyAlignment="1">
      <alignment horizontal="center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97"/>
  <sheetViews>
    <sheetView zoomScalePageLayoutView="0" workbookViewId="0" topLeftCell="A1">
      <selection activeCell="A98" sqref="A98"/>
    </sheetView>
  </sheetViews>
  <sheetFormatPr defaultColWidth="9.140625" defaultRowHeight="12.75"/>
  <cols>
    <col min="1" max="1" width="51.140625" style="1" customWidth="1"/>
    <col min="2" max="2" width="22.140625" style="5" customWidth="1"/>
    <col min="3" max="3" width="20.00390625" style="5" customWidth="1"/>
    <col min="4" max="4" width="3.00390625" style="2" customWidth="1"/>
    <col min="5" max="5" width="12.8515625" style="3" hidden="1" customWidth="1"/>
    <col min="6" max="6" width="12.28125" style="4" hidden="1" customWidth="1"/>
    <col min="7" max="7" width="25.7109375" style="5" hidden="1" customWidth="1"/>
    <col min="8" max="8" width="22.421875" style="5" hidden="1" customWidth="1"/>
    <col min="9" max="13" width="0" style="5" hidden="1" customWidth="1"/>
    <col min="14" max="16384" width="9.140625" style="5" customWidth="1"/>
  </cols>
  <sheetData>
    <row r="1" spans="2:3" ht="30.75" customHeight="1">
      <c r="B1" s="263" t="s">
        <v>0</v>
      </c>
      <c r="C1" s="263"/>
    </row>
    <row r="2" spans="2:53" ht="15.75">
      <c r="B2" s="260" t="s">
        <v>1</v>
      </c>
      <c r="C2" s="260"/>
      <c r="D2" s="6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</row>
    <row r="3" spans="2:53" ht="46.5" customHeight="1">
      <c r="B3" s="259" t="s">
        <v>2</v>
      </c>
      <c r="C3" s="259"/>
      <c r="D3" s="8"/>
      <c r="E3" s="9"/>
      <c r="F3" s="10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</row>
    <row r="4" spans="1:4" ht="25.5" customHeight="1">
      <c r="A4" s="5"/>
      <c r="B4" s="12"/>
      <c r="C4" s="5" t="s">
        <v>3</v>
      </c>
      <c r="D4" s="13"/>
    </row>
    <row r="5" spans="1:53" ht="23.25" customHeight="1">
      <c r="A5" s="5"/>
      <c r="B5" s="14" t="s">
        <v>4</v>
      </c>
      <c r="D5" s="15"/>
      <c r="E5" s="16"/>
      <c r="F5" s="17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</row>
    <row r="6" spans="1:53" ht="15.75">
      <c r="A6" s="5"/>
      <c r="B6" s="19" t="s">
        <v>5</v>
      </c>
      <c r="C6" s="18"/>
      <c r="D6" s="15"/>
      <c r="E6" s="16"/>
      <c r="F6" s="17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</row>
    <row r="7" spans="1:6" ht="15.75">
      <c r="A7" s="260" t="s">
        <v>6</v>
      </c>
      <c r="B7" s="260"/>
      <c r="C7" s="260"/>
      <c r="D7" s="20"/>
      <c r="E7" s="21"/>
      <c r="F7" s="22"/>
    </row>
    <row r="8" spans="1:4" ht="33" customHeight="1">
      <c r="A8" s="261" t="s">
        <v>7</v>
      </c>
      <c r="B8" s="261"/>
      <c r="C8" s="261"/>
      <c r="D8" s="13"/>
    </row>
    <row r="9" spans="1:4" ht="19.5" customHeight="1">
      <c r="A9" s="260" t="s">
        <v>8</v>
      </c>
      <c r="B9" s="260"/>
      <c r="C9" s="260"/>
      <c r="D9" s="13"/>
    </row>
    <row r="10" spans="1:8" ht="15.75">
      <c r="A10" s="11" t="s">
        <v>9</v>
      </c>
      <c r="B10" s="23" t="s">
        <v>10</v>
      </c>
      <c r="C10" s="11"/>
      <c r="D10" s="13"/>
      <c r="E10" s="11" t="s">
        <v>9</v>
      </c>
      <c r="F10" s="23" t="s">
        <v>11</v>
      </c>
      <c r="G10" s="11"/>
      <c r="H10" s="2"/>
    </row>
    <row r="11" spans="1:8" ht="32.25" customHeight="1">
      <c r="A11" s="7" t="s">
        <v>12</v>
      </c>
      <c r="B11" s="24"/>
      <c r="C11" s="24"/>
      <c r="E11" s="7" t="s">
        <v>12</v>
      </c>
      <c r="F11" s="24"/>
      <c r="G11" s="24"/>
      <c r="H11" s="2"/>
    </row>
    <row r="12" spans="1:8" ht="16.5" customHeight="1">
      <c r="A12" s="1" t="s">
        <v>13</v>
      </c>
      <c r="B12" s="24" t="s">
        <v>14</v>
      </c>
      <c r="C12" s="11"/>
      <c r="E12" s="5"/>
      <c r="F12" s="11"/>
      <c r="G12" s="11"/>
      <c r="H12" s="2"/>
    </row>
    <row r="13" spans="1:8" ht="15.75" customHeight="1">
      <c r="A13" s="11" t="s">
        <v>15</v>
      </c>
      <c r="B13" s="25">
        <v>1961</v>
      </c>
      <c r="E13" s="1" t="s">
        <v>13</v>
      </c>
      <c r="F13" s="24"/>
      <c r="G13" s="11"/>
      <c r="H13" s="2"/>
    </row>
    <row r="14" spans="1:8" ht="15.75" customHeight="1">
      <c r="A14" s="262" t="s">
        <v>16</v>
      </c>
      <c r="B14" s="262"/>
      <c r="C14" s="27">
        <v>0.22</v>
      </c>
      <c r="E14" s="11" t="s">
        <v>15</v>
      </c>
      <c r="F14" s="25">
        <v>1961</v>
      </c>
      <c r="H14" s="2"/>
    </row>
    <row r="15" spans="1:8" ht="15.75" customHeight="1">
      <c r="A15" s="11" t="s">
        <v>17</v>
      </c>
      <c r="B15" s="27"/>
      <c r="C15" s="28"/>
      <c r="E15" s="262"/>
      <c r="F15" s="262"/>
      <c r="G15" s="27">
        <v>0.22</v>
      </c>
      <c r="H15" s="2"/>
    </row>
    <row r="16" spans="1:8" ht="15.75" customHeight="1">
      <c r="A16" s="11" t="s">
        <v>18</v>
      </c>
      <c r="B16" s="25" t="s">
        <v>19</v>
      </c>
      <c r="C16" s="11"/>
      <c r="E16" s="11" t="s">
        <v>17</v>
      </c>
      <c r="F16" s="27"/>
      <c r="H16" s="2"/>
    </row>
    <row r="17" spans="1:8" ht="15.75" customHeight="1">
      <c r="A17" s="7" t="s">
        <v>20</v>
      </c>
      <c r="B17" s="25" t="s">
        <v>21</v>
      </c>
      <c r="E17" s="11" t="s">
        <v>18</v>
      </c>
      <c r="F17" s="5"/>
      <c r="G17" s="11"/>
      <c r="H17" s="2"/>
    </row>
    <row r="18" spans="1:8" ht="15.75" customHeight="1">
      <c r="A18" s="11" t="s">
        <v>22</v>
      </c>
      <c r="B18" s="29">
        <v>2</v>
      </c>
      <c r="E18" s="7" t="s">
        <v>20</v>
      </c>
      <c r="F18" s="25" t="s">
        <v>21</v>
      </c>
      <c r="H18" s="2"/>
    </row>
    <row r="19" spans="1:8" ht="15.75">
      <c r="A19" s="11" t="s">
        <v>23</v>
      </c>
      <c r="B19" s="25" t="s">
        <v>21</v>
      </c>
      <c r="E19" s="11" t="s">
        <v>22</v>
      </c>
      <c r="F19" s="29">
        <v>2</v>
      </c>
      <c r="H19" s="2"/>
    </row>
    <row r="20" spans="1:8" ht="15.75">
      <c r="A20" s="11" t="s">
        <v>24</v>
      </c>
      <c r="B20" s="25" t="s">
        <v>21</v>
      </c>
      <c r="E20" s="11" t="s">
        <v>23</v>
      </c>
      <c r="F20" s="25" t="s">
        <v>21</v>
      </c>
      <c r="H20" s="2"/>
    </row>
    <row r="21" spans="1:8" ht="15.75">
      <c r="A21" s="11" t="s">
        <v>25</v>
      </c>
      <c r="B21" s="25" t="s">
        <v>21</v>
      </c>
      <c r="E21" s="11" t="s">
        <v>24</v>
      </c>
      <c r="F21" s="25" t="s">
        <v>21</v>
      </c>
      <c r="H21" s="2"/>
    </row>
    <row r="22" spans="1:8" ht="15.75">
      <c r="A22" s="11" t="s">
        <v>26</v>
      </c>
      <c r="B22" s="25" t="s">
        <v>21</v>
      </c>
      <c r="E22" s="11" t="s">
        <v>25</v>
      </c>
      <c r="F22" s="25" t="s">
        <v>21</v>
      </c>
      <c r="H22" s="2"/>
    </row>
    <row r="23" spans="1:8" ht="15.75">
      <c r="A23" s="11" t="s">
        <v>27</v>
      </c>
      <c r="B23" s="25">
        <v>16</v>
      </c>
      <c r="E23" s="11" t="s">
        <v>26</v>
      </c>
      <c r="F23" s="25" t="s">
        <v>21</v>
      </c>
      <c r="H23" s="2"/>
    </row>
    <row r="24" spans="1:8" ht="32.25" customHeight="1">
      <c r="A24" s="259" t="s">
        <v>28</v>
      </c>
      <c r="B24" s="259"/>
      <c r="C24" s="30" t="s">
        <v>21</v>
      </c>
      <c r="E24" s="11" t="s">
        <v>27</v>
      </c>
      <c r="F24" s="25">
        <v>16</v>
      </c>
      <c r="H24" s="2"/>
    </row>
    <row r="25" spans="1:8" ht="33.75" customHeight="1">
      <c r="A25" s="259" t="s">
        <v>29</v>
      </c>
      <c r="B25" s="259"/>
      <c r="C25" s="31" t="s">
        <v>21</v>
      </c>
      <c r="E25" s="259" t="s">
        <v>28</v>
      </c>
      <c r="F25" s="259"/>
      <c r="G25" s="30" t="s">
        <v>21</v>
      </c>
      <c r="H25" s="2"/>
    </row>
    <row r="26" spans="1:8" ht="51" customHeight="1">
      <c r="A26" s="259" t="s">
        <v>30</v>
      </c>
      <c r="B26" s="259"/>
      <c r="C26" s="30" t="s">
        <v>21</v>
      </c>
      <c r="E26" s="259" t="s">
        <v>29</v>
      </c>
      <c r="F26" s="259"/>
      <c r="G26" s="31" t="s">
        <v>21</v>
      </c>
      <c r="H26" s="2"/>
    </row>
    <row r="27" spans="1:8" ht="15.75">
      <c r="A27" s="11" t="s">
        <v>31</v>
      </c>
      <c r="B27" s="24">
        <v>2048</v>
      </c>
      <c r="C27" s="32" t="s">
        <v>32</v>
      </c>
      <c r="E27" s="259" t="s">
        <v>30</v>
      </c>
      <c r="F27" s="259"/>
      <c r="G27" s="30" t="s">
        <v>21</v>
      </c>
      <c r="H27" s="2"/>
    </row>
    <row r="28" spans="1:8" ht="15.75">
      <c r="A28" s="11" t="s">
        <v>33</v>
      </c>
      <c r="B28" s="11"/>
      <c r="C28" s="11"/>
      <c r="D28" s="5"/>
      <c r="E28" s="11" t="s">
        <v>31</v>
      </c>
      <c r="F28" s="24">
        <v>2048</v>
      </c>
      <c r="G28" s="32" t="s">
        <v>32</v>
      </c>
      <c r="H28" s="33">
        <f>F28</f>
        <v>2048</v>
      </c>
    </row>
    <row r="29" spans="1:8" ht="15.75">
      <c r="A29" s="34" t="s">
        <v>34</v>
      </c>
      <c r="B29" s="11"/>
      <c r="C29" s="11"/>
      <c r="E29" s="11" t="s">
        <v>33</v>
      </c>
      <c r="F29" s="11"/>
      <c r="G29" s="11"/>
      <c r="H29" s="2"/>
    </row>
    <row r="30" spans="1:8" ht="15.75">
      <c r="A30" s="34" t="s">
        <v>35</v>
      </c>
      <c r="B30" s="35">
        <v>589.9</v>
      </c>
      <c r="C30" s="24" t="s">
        <v>36</v>
      </c>
      <c r="E30" s="34" t="s">
        <v>34</v>
      </c>
      <c r="F30" s="11"/>
      <c r="G30" s="11"/>
      <c r="H30" s="2"/>
    </row>
    <row r="31" spans="1:8" ht="15.75">
      <c r="A31" s="34" t="s">
        <v>37</v>
      </c>
      <c r="B31" s="32">
        <v>533.1</v>
      </c>
      <c r="C31" s="32" t="s">
        <v>36</v>
      </c>
      <c r="E31" s="34" t="s">
        <v>35</v>
      </c>
      <c r="F31" s="35">
        <v>589.9</v>
      </c>
      <c r="G31" s="24" t="s">
        <v>36</v>
      </c>
      <c r="H31" s="2"/>
    </row>
    <row r="32" spans="1:8" ht="18" customHeight="1">
      <c r="A32" s="36" t="s">
        <v>38</v>
      </c>
      <c r="B32" s="32">
        <v>327.3</v>
      </c>
      <c r="C32" s="32" t="s">
        <v>36</v>
      </c>
      <c r="E32" s="34" t="s">
        <v>37</v>
      </c>
      <c r="F32" s="32">
        <v>533.1</v>
      </c>
      <c r="G32" s="32" t="s">
        <v>36</v>
      </c>
      <c r="H32" s="2"/>
    </row>
    <row r="33" spans="1:8" ht="18" customHeight="1">
      <c r="A33" s="37" t="s">
        <v>39</v>
      </c>
      <c r="B33" s="38">
        <v>0</v>
      </c>
      <c r="C33" s="32" t="s">
        <v>36</v>
      </c>
      <c r="E33" s="36" t="s">
        <v>38</v>
      </c>
      <c r="F33" s="32">
        <v>327.3</v>
      </c>
      <c r="G33" s="32" t="s">
        <v>36</v>
      </c>
      <c r="H33" s="2"/>
    </row>
    <row r="34" spans="1:8" ht="48" customHeight="1">
      <c r="A34" s="37" t="s">
        <v>40</v>
      </c>
      <c r="B34" s="38">
        <v>0</v>
      </c>
      <c r="C34" s="32" t="s">
        <v>36</v>
      </c>
      <c r="E34" s="37" t="s">
        <v>39</v>
      </c>
      <c r="F34" s="38">
        <v>0</v>
      </c>
      <c r="G34" s="32" t="s">
        <v>36</v>
      </c>
      <c r="H34" s="2"/>
    </row>
    <row r="35" spans="1:8" ht="18" customHeight="1">
      <c r="A35" s="11" t="s">
        <v>41</v>
      </c>
      <c r="B35" s="32">
        <v>2</v>
      </c>
      <c r="C35" s="32" t="s">
        <v>42</v>
      </c>
      <c r="E35" s="37" t="s">
        <v>40</v>
      </c>
      <c r="F35" s="38">
        <v>0</v>
      </c>
      <c r="G35" s="32" t="s">
        <v>36</v>
      </c>
      <c r="H35" s="2"/>
    </row>
    <row r="36" spans="1:8" ht="36" customHeight="1">
      <c r="A36" s="7" t="s">
        <v>43</v>
      </c>
      <c r="B36" s="32">
        <v>56.8</v>
      </c>
      <c r="C36" s="32" t="s">
        <v>36</v>
      </c>
      <c r="E36" s="11" t="s">
        <v>41</v>
      </c>
      <c r="F36" s="32">
        <v>2</v>
      </c>
      <c r="G36" s="32" t="s">
        <v>42</v>
      </c>
      <c r="H36" s="2"/>
    </row>
    <row r="37" spans="1:8" ht="18.75" customHeight="1">
      <c r="A37" s="11" t="s">
        <v>44</v>
      </c>
      <c r="B37" s="38">
        <v>0</v>
      </c>
      <c r="C37" s="32" t="s">
        <v>36</v>
      </c>
      <c r="E37" s="7" t="s">
        <v>43</v>
      </c>
      <c r="F37" s="32">
        <v>56.8</v>
      </c>
      <c r="G37" s="32" t="s">
        <v>36</v>
      </c>
      <c r="H37" s="2"/>
    </row>
    <row r="38" spans="1:8" ht="47.25">
      <c r="A38" s="39" t="s">
        <v>45</v>
      </c>
      <c r="B38" s="40">
        <v>0</v>
      </c>
      <c r="C38" s="11" t="s">
        <v>36</v>
      </c>
      <c r="D38" s="41"/>
      <c r="E38" s="11" t="s">
        <v>44</v>
      </c>
      <c r="F38" s="38">
        <v>0</v>
      </c>
      <c r="G38" s="32" t="s">
        <v>36</v>
      </c>
      <c r="H38" s="41"/>
    </row>
    <row r="39" spans="1:8" ht="48" customHeight="1">
      <c r="A39" s="42" t="s">
        <v>46</v>
      </c>
      <c r="B39" s="43">
        <v>1420</v>
      </c>
      <c r="C39" s="44"/>
      <c r="D39" s="41"/>
      <c r="E39" s="39" t="s">
        <v>45</v>
      </c>
      <c r="F39" s="40">
        <v>0</v>
      </c>
      <c r="G39" s="11" t="s">
        <v>36</v>
      </c>
      <c r="H39" s="41"/>
    </row>
    <row r="40" spans="1:8" ht="17.25" customHeight="1">
      <c r="A40" s="45" t="s">
        <v>47</v>
      </c>
      <c r="B40" s="40">
        <v>472</v>
      </c>
      <c r="C40" s="46" t="s">
        <v>36</v>
      </c>
      <c r="D40" s="41"/>
      <c r="E40" s="42" t="s">
        <v>46</v>
      </c>
      <c r="F40" s="43">
        <v>1420</v>
      </c>
      <c r="G40" s="44"/>
      <c r="H40" s="41"/>
    </row>
    <row r="41" spans="1:8" ht="15" customHeight="1">
      <c r="A41" s="47" t="s">
        <v>48</v>
      </c>
      <c r="B41" s="40">
        <v>0</v>
      </c>
      <c r="C41" s="46" t="s">
        <v>36</v>
      </c>
      <c r="D41" s="48"/>
      <c r="E41" s="45" t="s">
        <v>47</v>
      </c>
      <c r="F41" s="40">
        <v>705</v>
      </c>
      <c r="G41" s="46" t="s">
        <v>36</v>
      </c>
      <c r="H41" s="48"/>
    </row>
    <row r="42" spans="1:8" ht="15" customHeight="1">
      <c r="A42" s="45" t="s">
        <v>49</v>
      </c>
      <c r="B42" s="40">
        <v>139</v>
      </c>
      <c r="C42" s="46" t="s">
        <v>36</v>
      </c>
      <c r="D42" s="48"/>
      <c r="E42" s="47" t="s">
        <v>48</v>
      </c>
      <c r="F42" s="40">
        <v>0</v>
      </c>
      <c r="G42" s="46" t="s">
        <v>36</v>
      </c>
      <c r="H42" s="48"/>
    </row>
    <row r="43" spans="1:8" ht="15.75" customHeight="1">
      <c r="A43" s="34" t="s">
        <v>50</v>
      </c>
      <c r="B43" s="35">
        <v>672</v>
      </c>
      <c r="C43" s="49" t="s">
        <v>36</v>
      </c>
      <c r="D43" s="48"/>
      <c r="E43" s="45" t="s">
        <v>49</v>
      </c>
      <c r="F43" s="40">
        <v>295</v>
      </c>
      <c r="G43" s="46" t="s">
        <v>36</v>
      </c>
      <c r="H43" s="48"/>
    </row>
    <row r="44" spans="1:8" ht="15.75" customHeight="1">
      <c r="A44" s="1" t="s">
        <v>51</v>
      </c>
      <c r="B44" s="50"/>
      <c r="C44" s="50"/>
      <c r="D44" s="48"/>
      <c r="E44" s="34" t="s">
        <v>50</v>
      </c>
      <c r="F44" s="35">
        <v>420</v>
      </c>
      <c r="G44" s="49" t="s">
        <v>36</v>
      </c>
      <c r="H44" s="48"/>
    </row>
    <row r="45" spans="1:8" ht="15" customHeight="1">
      <c r="A45" s="1" t="s">
        <v>52</v>
      </c>
      <c r="B45" s="51" t="s">
        <v>53</v>
      </c>
      <c r="C45" s="50" t="s">
        <v>54</v>
      </c>
      <c r="D45" s="41"/>
      <c r="E45" s="1" t="s">
        <v>51</v>
      </c>
      <c r="F45" s="50"/>
      <c r="G45" s="50"/>
      <c r="H45" s="41"/>
    </row>
    <row r="46" spans="1:8" ht="15" customHeight="1">
      <c r="A46" s="1" t="s">
        <v>55</v>
      </c>
      <c r="B46" s="52">
        <v>445.9</v>
      </c>
      <c r="C46" s="24" t="s">
        <v>36</v>
      </c>
      <c r="D46" s="41"/>
      <c r="E46" s="1" t="s">
        <v>52</v>
      </c>
      <c r="F46" s="51" t="s">
        <v>56</v>
      </c>
      <c r="G46" s="50" t="s">
        <v>54</v>
      </c>
      <c r="H46" s="41"/>
    </row>
    <row r="47" spans="1:8" ht="18" customHeight="1">
      <c r="A47" s="53" t="s">
        <v>57</v>
      </c>
      <c r="B47" s="54"/>
      <c r="C47" s="11"/>
      <c r="E47" s="1" t="s">
        <v>58</v>
      </c>
      <c r="F47" s="52">
        <v>445.9</v>
      </c>
      <c r="G47" s="49" t="s">
        <v>36</v>
      </c>
      <c r="H47" s="41"/>
    </row>
    <row r="48" spans="1:8" ht="15" customHeight="1">
      <c r="A48" s="55" t="s">
        <v>59</v>
      </c>
      <c r="B48" s="56"/>
      <c r="C48" s="11"/>
      <c r="D48" s="41"/>
      <c r="E48" s="260" t="s">
        <v>60</v>
      </c>
      <c r="F48" s="260"/>
      <c r="G48" s="260"/>
      <c r="H48" s="41"/>
    </row>
    <row r="49" spans="1:8" ht="15" customHeight="1">
      <c r="A49" s="55" t="s">
        <v>61</v>
      </c>
      <c r="B49" s="52">
        <v>445.9</v>
      </c>
      <c r="C49" s="11"/>
      <c r="D49" s="41"/>
      <c r="E49" s="1"/>
      <c r="F49" s="5"/>
      <c r="H49" s="2"/>
    </row>
    <row r="50" spans="1:8" ht="15" customHeight="1">
      <c r="A50" s="55" t="s">
        <v>62</v>
      </c>
      <c r="B50" s="56"/>
      <c r="C50" s="11"/>
      <c r="D50" s="41"/>
      <c r="E50" s="57" t="s">
        <v>63</v>
      </c>
      <c r="F50" s="57" t="s">
        <v>64</v>
      </c>
      <c r="G50" s="57" t="s">
        <v>65</v>
      </c>
      <c r="H50" s="2"/>
    </row>
    <row r="51" spans="1:8" ht="15" customHeight="1">
      <c r="A51" s="260" t="s">
        <v>60</v>
      </c>
      <c r="B51" s="260"/>
      <c r="C51" s="260"/>
      <c r="D51" s="41"/>
      <c r="E51" s="58" t="s">
        <v>66</v>
      </c>
      <c r="F51" s="59" t="s">
        <v>67</v>
      </c>
      <c r="G51" s="60" t="s">
        <v>68</v>
      </c>
      <c r="H51" s="2"/>
    </row>
    <row r="52" spans="4:8" ht="16.5" customHeight="1">
      <c r="D52" s="41"/>
      <c r="E52" s="58" t="s">
        <v>69</v>
      </c>
      <c r="F52" s="59" t="s">
        <v>70</v>
      </c>
      <c r="G52" s="60" t="s">
        <v>68</v>
      </c>
      <c r="H52" s="2"/>
    </row>
    <row r="53" spans="1:8" ht="95.25" customHeight="1">
      <c r="A53" s="57" t="s">
        <v>63</v>
      </c>
      <c r="B53" s="57" t="s">
        <v>64</v>
      </c>
      <c r="C53" s="57" t="s">
        <v>65</v>
      </c>
      <c r="E53" s="61" t="s">
        <v>71</v>
      </c>
      <c r="F53" s="62" t="s">
        <v>72</v>
      </c>
      <c r="G53" s="60"/>
      <c r="H53" s="2"/>
    </row>
    <row r="54" spans="1:8" ht="32.25" customHeight="1">
      <c r="A54" s="58" t="s">
        <v>66</v>
      </c>
      <c r="B54" s="59" t="s">
        <v>67</v>
      </c>
      <c r="C54" s="60" t="s">
        <v>68</v>
      </c>
      <c r="E54" s="63" t="s">
        <v>73</v>
      </c>
      <c r="F54" s="64"/>
      <c r="G54" s="65"/>
      <c r="H54" s="2"/>
    </row>
    <row r="55" spans="1:8" ht="19.5" customHeight="1">
      <c r="A55" s="58" t="s">
        <v>69</v>
      </c>
      <c r="B55" s="59" t="s">
        <v>70</v>
      </c>
      <c r="C55" s="60" t="s">
        <v>68</v>
      </c>
      <c r="E55" s="66" t="s">
        <v>74</v>
      </c>
      <c r="F55" s="67" t="s">
        <v>75</v>
      </c>
      <c r="G55" s="60" t="s">
        <v>76</v>
      </c>
      <c r="H55" s="2"/>
    </row>
    <row r="56" spans="1:8" ht="15" customHeight="1">
      <c r="A56" s="61" t="s">
        <v>71</v>
      </c>
      <c r="B56" s="62" t="s">
        <v>72</v>
      </c>
      <c r="C56" s="60"/>
      <c r="E56" s="66" t="s">
        <v>77</v>
      </c>
      <c r="F56" s="68"/>
      <c r="G56" s="69"/>
      <c r="H56" s="2"/>
    </row>
    <row r="57" spans="1:8" ht="15" customHeight="1">
      <c r="A57" s="63" t="s">
        <v>73</v>
      </c>
      <c r="B57" s="64"/>
      <c r="C57" s="65"/>
      <c r="E57" s="66" t="s">
        <v>78</v>
      </c>
      <c r="F57" s="68"/>
      <c r="G57" s="69"/>
      <c r="H57" s="2"/>
    </row>
    <row r="58" spans="1:8" ht="15" customHeight="1">
      <c r="A58" s="66" t="s">
        <v>79</v>
      </c>
      <c r="B58" s="67" t="s">
        <v>75</v>
      </c>
      <c r="C58" s="60" t="s">
        <v>76</v>
      </c>
      <c r="E58" s="70" t="s">
        <v>80</v>
      </c>
      <c r="F58" s="71"/>
      <c r="G58" s="72"/>
      <c r="H58" s="2"/>
    </row>
    <row r="59" spans="1:8" ht="15" customHeight="1">
      <c r="A59" s="66" t="s">
        <v>77</v>
      </c>
      <c r="B59" s="68"/>
      <c r="C59" s="69"/>
      <c r="E59" s="73" t="s">
        <v>81</v>
      </c>
      <c r="F59" s="74" t="s">
        <v>82</v>
      </c>
      <c r="G59" s="60" t="s">
        <v>83</v>
      </c>
      <c r="H59" s="2"/>
    </row>
    <row r="60" spans="1:8" ht="15" customHeight="1">
      <c r="A60" s="66" t="s">
        <v>78</v>
      </c>
      <c r="B60" s="68"/>
      <c r="C60" s="69"/>
      <c r="E60" s="75" t="s">
        <v>84</v>
      </c>
      <c r="F60" s="59" t="s">
        <v>85</v>
      </c>
      <c r="G60" s="60" t="s">
        <v>86</v>
      </c>
      <c r="H60" s="2"/>
    </row>
    <row r="61" spans="1:8" ht="15" customHeight="1">
      <c r="A61" s="70" t="s">
        <v>80</v>
      </c>
      <c r="B61" s="71"/>
      <c r="C61" s="72"/>
      <c r="E61" s="63" t="s">
        <v>87</v>
      </c>
      <c r="F61" s="76"/>
      <c r="G61" s="77"/>
      <c r="H61" s="2"/>
    </row>
    <row r="62" spans="1:8" ht="15" customHeight="1">
      <c r="A62" s="73" t="s">
        <v>81</v>
      </c>
      <c r="B62" s="74" t="s">
        <v>82</v>
      </c>
      <c r="C62" s="60" t="s">
        <v>83</v>
      </c>
      <c r="E62" s="78" t="s">
        <v>88</v>
      </c>
      <c r="F62" s="79" t="s">
        <v>89</v>
      </c>
      <c r="G62" s="60" t="s">
        <v>68</v>
      </c>
      <c r="H62" s="2"/>
    </row>
    <row r="63" spans="1:8" ht="35.25" customHeight="1">
      <c r="A63" s="75" t="s">
        <v>84</v>
      </c>
      <c r="B63" s="59" t="s">
        <v>85</v>
      </c>
      <c r="C63" s="60" t="s">
        <v>86</v>
      </c>
      <c r="E63" s="80" t="s">
        <v>90</v>
      </c>
      <c r="F63" s="81" t="s">
        <v>91</v>
      </c>
      <c r="G63" s="82"/>
      <c r="H63" s="2"/>
    </row>
    <row r="64" spans="1:8" ht="24" customHeight="1">
      <c r="A64" s="63" t="s">
        <v>87</v>
      </c>
      <c r="B64" s="76"/>
      <c r="C64" s="77"/>
      <c r="E64" s="83" t="s">
        <v>80</v>
      </c>
      <c r="F64" s="84"/>
      <c r="G64" s="85"/>
      <c r="H64" s="2"/>
    </row>
    <row r="65" spans="1:8" ht="15" customHeight="1">
      <c r="A65" s="78" t="s">
        <v>88</v>
      </c>
      <c r="B65" s="79" t="s">
        <v>89</v>
      </c>
      <c r="C65" s="60" t="s">
        <v>68</v>
      </c>
      <c r="E65" s="63" t="s">
        <v>92</v>
      </c>
      <c r="F65" s="76"/>
      <c r="G65" s="77"/>
      <c r="H65" s="2"/>
    </row>
    <row r="66" spans="1:8" ht="18" customHeight="1">
      <c r="A66" s="80" t="s">
        <v>90</v>
      </c>
      <c r="B66" s="81" t="s">
        <v>91</v>
      </c>
      <c r="C66" s="82"/>
      <c r="E66" s="80" t="s">
        <v>93</v>
      </c>
      <c r="F66" s="86" t="s">
        <v>94</v>
      </c>
      <c r="G66" s="60" t="s">
        <v>83</v>
      </c>
      <c r="H66" s="2"/>
    </row>
    <row r="67" spans="1:8" ht="15" customHeight="1">
      <c r="A67" s="83" t="s">
        <v>80</v>
      </c>
      <c r="B67" s="84"/>
      <c r="C67" s="85"/>
      <c r="E67" s="78" t="s">
        <v>95</v>
      </c>
      <c r="F67" s="86" t="s">
        <v>96</v>
      </c>
      <c r="G67" s="87"/>
      <c r="H67" s="2"/>
    </row>
    <row r="68" spans="1:8" ht="15" customHeight="1">
      <c r="A68" s="63" t="s">
        <v>92</v>
      </c>
      <c r="B68" s="76"/>
      <c r="C68" s="77"/>
      <c r="E68" s="80" t="s">
        <v>80</v>
      </c>
      <c r="F68" s="81"/>
      <c r="G68" s="85"/>
      <c r="H68" s="2"/>
    </row>
    <row r="69" spans="1:8" ht="36" customHeight="1">
      <c r="A69" s="80" t="s">
        <v>93</v>
      </c>
      <c r="B69" s="86" t="s">
        <v>94</v>
      </c>
      <c r="C69" s="60" t="s">
        <v>83</v>
      </c>
      <c r="E69" s="63" t="s">
        <v>97</v>
      </c>
      <c r="F69" s="76"/>
      <c r="G69" s="77"/>
      <c r="H69" s="2"/>
    </row>
    <row r="70" spans="1:8" ht="24" customHeight="1">
      <c r="A70" s="78" t="s">
        <v>95</v>
      </c>
      <c r="B70" s="86" t="s">
        <v>96</v>
      </c>
      <c r="C70" s="87"/>
      <c r="E70" s="80" t="s">
        <v>98</v>
      </c>
      <c r="F70" s="81" t="s">
        <v>99</v>
      </c>
      <c r="G70" s="88"/>
      <c r="H70" s="2"/>
    </row>
    <row r="71" spans="1:8" ht="26.25" customHeight="1">
      <c r="A71" s="80" t="s">
        <v>80</v>
      </c>
      <c r="B71" s="81"/>
      <c r="C71" s="85"/>
      <c r="E71" s="80" t="s">
        <v>100</v>
      </c>
      <c r="F71" s="81" t="s">
        <v>99</v>
      </c>
      <c r="G71" s="88"/>
      <c r="H71" s="2"/>
    </row>
    <row r="72" spans="1:8" ht="36" customHeight="1">
      <c r="A72" s="63" t="s">
        <v>97</v>
      </c>
      <c r="B72" s="76"/>
      <c r="C72" s="77"/>
      <c r="E72" s="80" t="s">
        <v>101</v>
      </c>
      <c r="F72" s="81" t="s">
        <v>21</v>
      </c>
      <c r="G72" s="88"/>
      <c r="H72" s="2"/>
    </row>
    <row r="73" spans="1:8" ht="15" customHeight="1">
      <c r="A73" s="80" t="s">
        <v>102</v>
      </c>
      <c r="B73" s="81" t="s">
        <v>99</v>
      </c>
      <c r="C73" s="88"/>
      <c r="E73" s="80" t="s">
        <v>103</v>
      </c>
      <c r="F73" s="81" t="s">
        <v>99</v>
      </c>
      <c r="G73" s="88"/>
      <c r="H73" s="2"/>
    </row>
    <row r="74" spans="1:8" ht="15" customHeight="1">
      <c r="A74" s="80" t="s">
        <v>100</v>
      </c>
      <c r="B74" s="81" t="s">
        <v>99</v>
      </c>
      <c r="C74" s="88"/>
      <c r="E74" s="80" t="s">
        <v>104</v>
      </c>
      <c r="F74" s="81" t="s">
        <v>21</v>
      </c>
      <c r="G74" s="88"/>
      <c r="H74" s="2"/>
    </row>
    <row r="75" spans="1:8" ht="15" customHeight="1">
      <c r="A75" s="80" t="s">
        <v>101</v>
      </c>
      <c r="B75" s="81" t="s">
        <v>21</v>
      </c>
      <c r="C75" s="88"/>
      <c r="E75" s="80" t="s">
        <v>105</v>
      </c>
      <c r="F75" s="81" t="s">
        <v>21</v>
      </c>
      <c r="G75" s="88"/>
      <c r="H75" s="2"/>
    </row>
    <row r="76" spans="1:8" ht="15" customHeight="1">
      <c r="A76" s="80" t="s">
        <v>103</v>
      </c>
      <c r="B76" s="81" t="s">
        <v>99</v>
      </c>
      <c r="C76" s="88"/>
      <c r="E76" s="80" t="s">
        <v>106</v>
      </c>
      <c r="F76" s="81" t="s">
        <v>21</v>
      </c>
      <c r="G76" s="88"/>
      <c r="H76" s="2"/>
    </row>
    <row r="77" spans="1:8" ht="15" customHeight="1">
      <c r="A77" s="80" t="s">
        <v>104</v>
      </c>
      <c r="B77" s="81" t="s">
        <v>21</v>
      </c>
      <c r="C77" s="88"/>
      <c r="E77" s="80" t="s">
        <v>107</v>
      </c>
      <c r="F77" s="81" t="s">
        <v>99</v>
      </c>
      <c r="G77" s="88"/>
      <c r="H77" s="2"/>
    </row>
    <row r="78" spans="1:8" ht="15" customHeight="1">
      <c r="A78" s="80" t="s">
        <v>105</v>
      </c>
      <c r="B78" s="81" t="s">
        <v>21</v>
      </c>
      <c r="C78" s="88"/>
      <c r="E78" s="83" t="s">
        <v>108</v>
      </c>
      <c r="F78" s="81" t="s">
        <v>99</v>
      </c>
      <c r="G78" s="88"/>
      <c r="H78" s="2"/>
    </row>
    <row r="79" spans="1:8" ht="15" customHeight="1">
      <c r="A79" s="80" t="s">
        <v>106</v>
      </c>
      <c r="B79" s="81" t="s">
        <v>21</v>
      </c>
      <c r="C79" s="88"/>
      <c r="E79" s="63" t="s">
        <v>109</v>
      </c>
      <c r="F79" s="76"/>
      <c r="G79" s="77"/>
      <c r="H79" s="2"/>
    </row>
    <row r="80" spans="1:8" ht="15" customHeight="1">
      <c r="A80" s="80" t="s">
        <v>107</v>
      </c>
      <c r="B80" s="81" t="s">
        <v>99</v>
      </c>
      <c r="C80" s="88"/>
      <c r="E80" s="80" t="s">
        <v>110</v>
      </c>
      <c r="F80" s="81" t="s">
        <v>99</v>
      </c>
      <c r="G80" s="88"/>
      <c r="H80" s="2"/>
    </row>
    <row r="81" spans="1:8" ht="15" customHeight="1">
      <c r="A81" s="83" t="s">
        <v>108</v>
      </c>
      <c r="B81" s="81" t="s">
        <v>99</v>
      </c>
      <c r="C81" s="88"/>
      <c r="E81" s="80" t="s">
        <v>111</v>
      </c>
      <c r="F81" s="81" t="s">
        <v>99</v>
      </c>
      <c r="G81" s="88"/>
      <c r="H81" s="2"/>
    </row>
    <row r="82" spans="1:8" ht="15" customHeight="1">
      <c r="A82" s="63" t="s">
        <v>109</v>
      </c>
      <c r="B82" s="76"/>
      <c r="C82" s="77"/>
      <c r="E82" s="80" t="s">
        <v>112</v>
      </c>
      <c r="F82" s="81" t="s">
        <v>99</v>
      </c>
      <c r="G82" s="88" t="s">
        <v>113</v>
      </c>
      <c r="H82" s="2"/>
    </row>
    <row r="83" spans="1:8" ht="15" customHeight="1">
      <c r="A83" s="80" t="s">
        <v>110</v>
      </c>
      <c r="B83" s="81" t="s">
        <v>99</v>
      </c>
      <c r="C83" s="88"/>
      <c r="E83" s="80" t="s">
        <v>114</v>
      </c>
      <c r="F83" s="81" t="s">
        <v>99</v>
      </c>
      <c r="G83" s="88"/>
      <c r="H83" s="2"/>
    </row>
    <row r="84" spans="1:8" ht="15" customHeight="1">
      <c r="A84" s="80" t="s">
        <v>111</v>
      </c>
      <c r="B84" s="81" t="s">
        <v>99</v>
      </c>
      <c r="C84" s="88"/>
      <c r="E84" s="80" t="s">
        <v>115</v>
      </c>
      <c r="F84" s="81" t="s">
        <v>21</v>
      </c>
      <c r="G84" s="88"/>
      <c r="H84" s="2"/>
    </row>
    <row r="85" spans="1:10" ht="15" customHeight="1">
      <c r="A85" s="80" t="s">
        <v>112</v>
      </c>
      <c r="B85" s="81" t="s">
        <v>99</v>
      </c>
      <c r="C85" s="88" t="s">
        <v>113</v>
      </c>
      <c r="E85" s="80" t="s">
        <v>116</v>
      </c>
      <c r="F85" s="81" t="s">
        <v>117</v>
      </c>
      <c r="G85" s="88"/>
      <c r="H85" s="89">
        <f>F32</f>
        <v>533.1</v>
      </c>
      <c r="I85" s="90" t="s">
        <v>118</v>
      </c>
      <c r="J85" s="91">
        <v>240</v>
      </c>
    </row>
    <row r="86" spans="1:8" ht="15" customHeight="1">
      <c r="A86" s="80" t="s">
        <v>114</v>
      </c>
      <c r="B86" s="81" t="s">
        <v>99</v>
      </c>
      <c r="C86" s="88"/>
      <c r="E86" s="80" t="s">
        <v>119</v>
      </c>
      <c r="F86" s="81" t="s">
        <v>21</v>
      </c>
      <c r="G86" s="88"/>
      <c r="H86" s="2"/>
    </row>
    <row r="87" spans="1:8" ht="15" customHeight="1">
      <c r="A87" s="80" t="s">
        <v>115</v>
      </c>
      <c r="B87" s="81" t="s">
        <v>21</v>
      </c>
      <c r="C87" s="88"/>
      <c r="E87" s="80" t="s">
        <v>120</v>
      </c>
      <c r="F87" s="81" t="s">
        <v>21</v>
      </c>
      <c r="G87" s="88"/>
      <c r="H87" s="2"/>
    </row>
    <row r="88" spans="1:8" ht="15" customHeight="1">
      <c r="A88" s="80" t="s">
        <v>116</v>
      </c>
      <c r="B88" s="81" t="s">
        <v>117</v>
      </c>
      <c r="C88" s="88"/>
      <c r="E88" s="80" t="s">
        <v>121</v>
      </c>
      <c r="F88" s="81" t="s">
        <v>21</v>
      </c>
      <c r="G88" s="88"/>
      <c r="H88" s="2"/>
    </row>
    <row r="89" spans="1:8" ht="15" customHeight="1">
      <c r="A89" s="80" t="s">
        <v>119</v>
      </c>
      <c r="B89" s="81" t="s">
        <v>21</v>
      </c>
      <c r="C89" s="88"/>
      <c r="E89" s="92" t="s">
        <v>80</v>
      </c>
      <c r="F89" s="84" t="s">
        <v>21</v>
      </c>
      <c r="G89" s="93"/>
      <c r="H89" s="2"/>
    </row>
    <row r="90" spans="1:8" ht="15" customHeight="1">
      <c r="A90" s="80" t="s">
        <v>120</v>
      </c>
      <c r="B90" s="81" t="s">
        <v>21</v>
      </c>
      <c r="C90" s="88"/>
      <c r="E90" s="58" t="s">
        <v>122</v>
      </c>
      <c r="F90" s="59"/>
      <c r="G90" s="60"/>
      <c r="H90" s="2"/>
    </row>
    <row r="91" spans="1:7" ht="15" customHeight="1">
      <c r="A91" s="80" t="s">
        <v>121</v>
      </c>
      <c r="B91" s="81" t="s">
        <v>21</v>
      </c>
      <c r="C91" s="88"/>
      <c r="E91" s="94"/>
      <c r="F91" s="95"/>
      <c r="G91" s="88"/>
    </row>
    <row r="92" spans="1:7" ht="15" customHeight="1">
      <c r="A92" s="92" t="s">
        <v>80</v>
      </c>
      <c r="B92" s="84" t="s">
        <v>21</v>
      </c>
      <c r="C92" s="93"/>
      <c r="E92" s="94"/>
      <c r="F92" s="95" t="s">
        <v>123</v>
      </c>
      <c r="G92" s="88"/>
    </row>
    <row r="93" spans="1:7" ht="15" customHeight="1">
      <c r="A93" s="96" t="s">
        <v>122</v>
      </c>
      <c r="B93" s="97"/>
      <c r="C93" s="98"/>
      <c r="E93" s="94"/>
      <c r="F93" s="99"/>
      <c r="G93" s="93"/>
    </row>
    <row r="94" spans="1:7" ht="66.75" customHeight="1">
      <c r="A94" s="26" t="s">
        <v>208</v>
      </c>
      <c r="C94" s="5" t="s">
        <v>124</v>
      </c>
      <c r="E94" s="100" t="s">
        <v>123</v>
      </c>
      <c r="F94" s="97" t="s">
        <v>99</v>
      </c>
      <c r="G94" s="101"/>
    </row>
    <row r="95" ht="24" customHeight="1">
      <c r="A95" s="19" t="s">
        <v>125</v>
      </c>
    </row>
    <row r="96" ht="17.25" customHeight="1"/>
    <row r="97" ht="22.5" customHeight="1">
      <c r="A97" s="1" t="s">
        <v>126</v>
      </c>
    </row>
    <row r="98" ht="12" customHeight="1"/>
  </sheetData>
  <sheetProtection/>
  <mergeCells count="16">
    <mergeCell ref="A8:C8"/>
    <mergeCell ref="A9:C9"/>
    <mergeCell ref="A14:B14"/>
    <mergeCell ref="E15:F15"/>
    <mergeCell ref="B1:C1"/>
    <mergeCell ref="B2:C2"/>
    <mergeCell ref="B3:C3"/>
    <mergeCell ref="A7:C7"/>
    <mergeCell ref="E27:F27"/>
    <mergeCell ref="E48:G48"/>
    <mergeCell ref="A51:C51"/>
    <mergeCell ref="A24:B24"/>
    <mergeCell ref="A25:B25"/>
    <mergeCell ref="E25:F25"/>
    <mergeCell ref="A26:B26"/>
    <mergeCell ref="E26:F26"/>
  </mergeCells>
  <printOptions/>
  <pageMargins left="0.7480314960629921" right="0.3543307086614173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7"/>
  <sheetViews>
    <sheetView zoomScalePageLayoutView="0" workbookViewId="0" topLeftCell="A31">
      <selection activeCell="C6" sqref="C6"/>
    </sheetView>
  </sheetViews>
  <sheetFormatPr defaultColWidth="9.140625" defaultRowHeight="12.75"/>
  <cols>
    <col min="1" max="1" width="34.57421875" style="0" customWidth="1"/>
    <col min="2" max="2" width="6.00390625" style="0" customWidth="1"/>
    <col min="3" max="3" width="23.8515625" style="0" customWidth="1"/>
    <col min="4" max="4" width="14.28125" style="0" customWidth="1"/>
    <col min="5" max="5" width="13.8515625" style="0" customWidth="1"/>
    <col min="6" max="7" width="0" style="0" hidden="1" customWidth="1"/>
    <col min="8" max="8" width="7.421875" style="0" hidden="1" customWidth="1"/>
    <col min="9" max="9" width="6.8515625" style="0" hidden="1" customWidth="1"/>
    <col min="10" max="10" width="7.140625" style="0" hidden="1" customWidth="1"/>
    <col min="11" max="11" width="0" style="0" hidden="1" customWidth="1"/>
  </cols>
  <sheetData>
    <row r="1" spans="1:11" ht="25.5" customHeight="1">
      <c r="A1" s="102"/>
      <c r="B1" s="103"/>
      <c r="C1" s="102"/>
      <c r="D1" s="263" t="s">
        <v>127</v>
      </c>
      <c r="E1" s="263"/>
      <c r="F1" s="102"/>
      <c r="G1" s="102"/>
      <c r="H1" s="102"/>
      <c r="I1" s="104"/>
      <c r="J1" s="104"/>
      <c r="K1" s="102"/>
    </row>
    <row r="2" spans="1:11" ht="15.75">
      <c r="A2" s="103"/>
      <c r="B2" s="103"/>
      <c r="C2" s="276" t="s">
        <v>1</v>
      </c>
      <c r="D2" s="276"/>
      <c r="E2" s="103"/>
      <c r="F2" s="103"/>
      <c r="G2" s="103"/>
      <c r="H2" s="102"/>
      <c r="I2" s="104"/>
      <c r="J2" s="104"/>
      <c r="K2" s="102"/>
    </row>
    <row r="3" spans="1:11" ht="44.25" customHeight="1">
      <c r="A3" s="103"/>
      <c r="B3" s="102"/>
      <c r="C3" s="277" t="s">
        <v>2</v>
      </c>
      <c r="D3" s="277"/>
      <c r="E3" s="304"/>
      <c r="F3" s="103"/>
      <c r="G3" s="103"/>
      <c r="H3" s="102"/>
      <c r="I3" s="104"/>
      <c r="J3" s="104"/>
      <c r="K3" s="102"/>
    </row>
    <row r="4" spans="1:11" ht="15.75">
      <c r="A4" s="103"/>
      <c r="B4" s="103"/>
      <c r="C4" s="105"/>
      <c r="D4" s="106" t="s">
        <v>3</v>
      </c>
      <c r="E4" s="107"/>
      <c r="F4" s="103"/>
      <c r="G4" s="103"/>
      <c r="H4" s="102"/>
      <c r="I4" s="104"/>
      <c r="J4" s="104"/>
      <c r="K4" s="102"/>
    </row>
    <row r="5" spans="1:11" ht="15.75">
      <c r="A5" s="103"/>
      <c r="B5" s="103"/>
      <c r="C5" s="108" t="s">
        <v>209</v>
      </c>
      <c r="D5" s="106"/>
      <c r="E5" s="109"/>
      <c r="F5" s="103"/>
      <c r="G5" s="103"/>
      <c r="H5" s="102"/>
      <c r="I5" s="104"/>
      <c r="J5" s="104"/>
      <c r="K5" s="102"/>
    </row>
    <row r="6" spans="1:11" ht="15">
      <c r="A6" s="103"/>
      <c r="B6" s="103"/>
      <c r="C6" s="14" t="s">
        <v>4</v>
      </c>
      <c r="D6" s="110"/>
      <c r="E6" s="111"/>
      <c r="F6" s="103"/>
      <c r="G6" s="103"/>
      <c r="H6" s="102"/>
      <c r="I6" s="104"/>
      <c r="J6" s="104"/>
      <c r="K6" s="102"/>
    </row>
    <row r="7" spans="1:11" ht="15">
      <c r="A7" s="103"/>
      <c r="B7" s="103"/>
      <c r="C7" s="19" t="s">
        <v>5</v>
      </c>
      <c r="D7" s="112"/>
      <c r="E7" s="111"/>
      <c r="F7" s="103"/>
      <c r="G7" s="103"/>
      <c r="H7" s="102"/>
      <c r="I7" s="104"/>
      <c r="J7" s="104"/>
      <c r="K7" s="102"/>
    </row>
    <row r="8" spans="1:11" ht="27" customHeight="1">
      <c r="A8" s="276" t="s">
        <v>128</v>
      </c>
      <c r="B8" s="276"/>
      <c r="C8" s="276"/>
      <c r="D8" s="276"/>
      <c r="E8" s="276"/>
      <c r="F8" s="113"/>
      <c r="G8" s="113"/>
      <c r="H8" s="114"/>
      <c r="I8" s="115"/>
      <c r="J8" s="104"/>
      <c r="K8" s="114"/>
    </row>
    <row r="9" spans="1:11" ht="29.25" customHeight="1">
      <c r="A9" s="267" t="s">
        <v>129</v>
      </c>
      <c r="B9" s="267"/>
      <c r="C9" s="267"/>
      <c r="D9" s="267"/>
      <c r="E9" s="267"/>
      <c r="F9" s="113"/>
      <c r="G9" s="113"/>
      <c r="H9" s="114"/>
      <c r="I9" s="115"/>
      <c r="J9" s="104"/>
      <c r="K9" s="114"/>
    </row>
    <row r="10" spans="1:11" ht="15.75">
      <c r="A10" s="116"/>
      <c r="B10" s="116"/>
      <c r="C10" s="114"/>
      <c r="D10" s="116" t="s">
        <v>10</v>
      </c>
      <c r="E10" s="116"/>
      <c r="F10" s="113"/>
      <c r="G10" s="117">
        <v>533.1</v>
      </c>
      <c r="H10" s="118">
        <v>327.3</v>
      </c>
      <c r="I10" s="115"/>
      <c r="J10" s="104"/>
      <c r="K10" s="114"/>
    </row>
    <row r="11" spans="1:11" ht="82.5" customHeight="1">
      <c r="A11" s="119"/>
      <c r="B11" s="268" t="s">
        <v>130</v>
      </c>
      <c r="C11" s="269"/>
      <c r="D11" s="120" t="s">
        <v>131</v>
      </c>
      <c r="E11" s="120" t="s">
        <v>132</v>
      </c>
      <c r="F11" s="120" t="s">
        <v>133</v>
      </c>
      <c r="G11" s="121"/>
      <c r="H11" s="122"/>
      <c r="I11" s="123" t="s">
        <v>134</v>
      </c>
      <c r="J11" s="104"/>
      <c r="K11" s="122"/>
    </row>
    <row r="12" spans="1:11" ht="15">
      <c r="A12" s="124" t="s">
        <v>135</v>
      </c>
      <c r="B12" s="125"/>
      <c r="C12" s="125"/>
      <c r="D12" s="126"/>
      <c r="E12" s="126"/>
      <c r="F12" s="127"/>
      <c r="G12" s="128">
        <f>SUM(D13:D13)</f>
        <v>0</v>
      </c>
      <c r="H12" s="129">
        <f>F13</f>
        <v>0</v>
      </c>
      <c r="I12" s="104"/>
      <c r="J12" s="104"/>
      <c r="K12" s="102"/>
    </row>
    <row r="13" spans="1:11" ht="31.5">
      <c r="A13" s="130" t="s">
        <v>136</v>
      </c>
      <c r="B13" s="131"/>
      <c r="C13" s="132" t="s">
        <v>137</v>
      </c>
      <c r="D13" s="133">
        <v>0</v>
      </c>
      <c r="E13" s="133">
        <f>D13/$G$10/12</f>
        <v>0</v>
      </c>
      <c r="F13" s="134">
        <f>D13/$H$10/12</f>
        <v>0</v>
      </c>
      <c r="G13" s="135"/>
      <c r="H13" s="102"/>
      <c r="I13" s="104">
        <v>0.81</v>
      </c>
      <c r="J13" s="104" t="s">
        <v>138</v>
      </c>
      <c r="K13" s="102"/>
    </row>
    <row r="14" spans="1:11" ht="15">
      <c r="A14" s="136" t="s">
        <v>139</v>
      </c>
      <c r="B14" s="137"/>
      <c r="C14" s="137"/>
      <c r="D14" s="138"/>
      <c r="E14" s="139"/>
      <c r="F14" s="140"/>
      <c r="G14" s="141">
        <f>SUM(D15:D21)</f>
        <v>48775.407302030435</v>
      </c>
      <c r="H14" s="142">
        <f>SUM(F15:F21)</f>
        <v>12.41862901059946</v>
      </c>
      <c r="I14" s="104"/>
      <c r="J14" s="104"/>
      <c r="K14" s="102"/>
    </row>
    <row r="15" spans="1:11" ht="31.5">
      <c r="A15" s="143" t="s">
        <v>140</v>
      </c>
      <c r="B15" s="144">
        <v>2</v>
      </c>
      <c r="C15" s="145" t="s">
        <v>137</v>
      </c>
      <c r="D15" s="146">
        <v>2797.602061882304</v>
      </c>
      <c r="E15" s="147">
        <f aca="true" t="shared" si="0" ref="E15:E21">D15/$G$10/12</f>
        <v>0.43731664820269867</v>
      </c>
      <c r="F15" s="148">
        <f aca="true" t="shared" si="1" ref="F15:F21">D15/$H$10/12</f>
        <v>0.7122930191165863</v>
      </c>
      <c r="G15" s="135"/>
      <c r="H15" s="102"/>
      <c r="I15" s="104">
        <v>1.3</v>
      </c>
      <c r="J15" s="104" t="s">
        <v>138</v>
      </c>
      <c r="K15" s="102"/>
    </row>
    <row r="16" spans="1:11" ht="31.5">
      <c r="A16" s="130" t="s">
        <v>141</v>
      </c>
      <c r="B16" s="131">
        <v>2</v>
      </c>
      <c r="C16" s="149" t="s">
        <v>137</v>
      </c>
      <c r="D16" s="150">
        <v>3519.0369062691107</v>
      </c>
      <c r="E16" s="147">
        <f t="shared" si="0"/>
        <v>0.5500901810587617</v>
      </c>
      <c r="F16" s="148">
        <f t="shared" si="1"/>
        <v>0.8959763993963517</v>
      </c>
      <c r="G16" s="135"/>
      <c r="H16" s="102"/>
      <c r="I16" s="104"/>
      <c r="J16" s="104"/>
      <c r="K16" s="102"/>
    </row>
    <row r="17" spans="1:11" ht="31.5">
      <c r="A17" s="130" t="s">
        <v>142</v>
      </c>
      <c r="B17" s="131"/>
      <c r="C17" s="149" t="s">
        <v>137</v>
      </c>
      <c r="D17" s="150">
        <v>0</v>
      </c>
      <c r="E17" s="147">
        <f t="shared" si="0"/>
        <v>0</v>
      </c>
      <c r="F17" s="148">
        <f t="shared" si="1"/>
        <v>0</v>
      </c>
      <c r="G17" s="135"/>
      <c r="H17" s="102"/>
      <c r="I17" s="104"/>
      <c r="J17" s="104"/>
      <c r="K17" s="102"/>
    </row>
    <row r="18" spans="1:11" ht="31.5">
      <c r="A18" s="130" t="s">
        <v>143</v>
      </c>
      <c r="B18" s="131">
        <v>2</v>
      </c>
      <c r="C18" s="149" t="s">
        <v>137</v>
      </c>
      <c r="D18" s="150">
        <v>12618.91657475677</v>
      </c>
      <c r="E18" s="147">
        <f t="shared" si="0"/>
        <v>1.972568713617953</v>
      </c>
      <c r="F18" s="148">
        <f t="shared" si="1"/>
        <v>3.2128823135647138</v>
      </c>
      <c r="G18" s="102"/>
      <c r="H18" s="102"/>
      <c r="I18" s="104"/>
      <c r="J18" s="104"/>
      <c r="K18" s="102"/>
    </row>
    <row r="19" spans="1:11" ht="60">
      <c r="A19" s="130" t="s">
        <v>144</v>
      </c>
      <c r="B19" s="151">
        <v>1</v>
      </c>
      <c r="C19" s="152" t="s">
        <v>145</v>
      </c>
      <c r="D19" s="150">
        <v>17547.581559122253</v>
      </c>
      <c r="E19" s="147">
        <f t="shared" si="0"/>
        <v>2.743009685350193</v>
      </c>
      <c r="F19" s="148">
        <f t="shared" si="1"/>
        <v>4.4677618798050345</v>
      </c>
      <c r="G19" s="135"/>
      <c r="H19" s="102"/>
      <c r="I19" s="104"/>
      <c r="J19" s="104"/>
      <c r="K19" s="102"/>
    </row>
    <row r="20" spans="1:11" ht="31.5">
      <c r="A20" s="130" t="s">
        <v>146</v>
      </c>
      <c r="B20" s="153">
        <v>10.916666666666666</v>
      </c>
      <c r="C20" s="132" t="s">
        <v>147</v>
      </c>
      <c r="D20" s="150">
        <v>1247.9715</v>
      </c>
      <c r="E20" s="147">
        <f t="shared" si="0"/>
        <v>0.19508089476646032</v>
      </c>
      <c r="F20" s="148">
        <f t="shared" si="1"/>
        <v>0.31774404216315305</v>
      </c>
      <c r="G20" s="135"/>
      <c r="H20" s="102"/>
      <c r="I20" s="104"/>
      <c r="J20" s="104"/>
      <c r="K20" s="102"/>
    </row>
    <row r="21" spans="1:11" ht="31.5">
      <c r="A21" s="154" t="s">
        <v>148</v>
      </c>
      <c r="B21" s="155">
        <v>6</v>
      </c>
      <c r="C21" s="156" t="s">
        <v>137</v>
      </c>
      <c r="D21" s="157">
        <v>11044.2987</v>
      </c>
      <c r="E21" s="158">
        <f t="shared" si="0"/>
        <v>1.72642698368036</v>
      </c>
      <c r="F21" s="148">
        <f t="shared" si="1"/>
        <v>2.81197135655362</v>
      </c>
      <c r="G21" s="135"/>
      <c r="H21" s="102"/>
      <c r="I21" s="104"/>
      <c r="J21" s="104"/>
      <c r="K21" s="102"/>
    </row>
    <row r="22" spans="1:11" ht="15">
      <c r="A22" s="159" t="s">
        <v>149</v>
      </c>
      <c r="B22" s="160"/>
      <c r="C22" s="160"/>
      <c r="D22" s="161"/>
      <c r="E22" s="162"/>
      <c r="F22" s="163"/>
      <c r="G22" s="164">
        <f>SUM(D23:D27)</f>
        <v>34736.29744801279</v>
      </c>
      <c r="H22" s="165">
        <f>SUM(F23:F27)</f>
        <v>8.844153541097056</v>
      </c>
      <c r="I22" s="104"/>
      <c r="J22" s="104"/>
      <c r="K22" s="102"/>
    </row>
    <row r="23" spans="1:11" ht="31.5">
      <c r="A23" s="143" t="s">
        <v>150</v>
      </c>
      <c r="B23" s="144">
        <v>1</v>
      </c>
      <c r="C23" s="145" t="s">
        <v>151</v>
      </c>
      <c r="D23" s="166">
        <v>0</v>
      </c>
      <c r="E23" s="147">
        <f>D23/$G$10/12</f>
        <v>0</v>
      </c>
      <c r="F23" s="148">
        <f>D23/$H$10/12</f>
        <v>0</v>
      </c>
      <c r="G23" s="135"/>
      <c r="H23" s="102"/>
      <c r="I23" s="104"/>
      <c r="J23" s="104"/>
      <c r="K23" s="102"/>
    </row>
    <row r="24" spans="1:11" ht="78.75">
      <c r="A24" s="167" t="s">
        <v>152</v>
      </c>
      <c r="B24" s="131">
        <v>2</v>
      </c>
      <c r="C24" s="149" t="s">
        <v>151</v>
      </c>
      <c r="D24" s="166">
        <v>29670.019099691017</v>
      </c>
      <c r="E24" s="147">
        <f>D24/$G$10/12</f>
        <v>4.637969596024982</v>
      </c>
      <c r="F24" s="148">
        <f>D24/$H$10/12</f>
        <v>7.554236454753798</v>
      </c>
      <c r="G24" s="135"/>
      <c r="H24" s="102"/>
      <c r="I24" s="168" t="s">
        <v>153</v>
      </c>
      <c r="J24" s="169" t="s">
        <v>154</v>
      </c>
      <c r="K24" s="102"/>
    </row>
    <row r="25" spans="1:11" ht="47.25">
      <c r="A25" s="130" t="s">
        <v>155</v>
      </c>
      <c r="B25" s="151">
        <v>1</v>
      </c>
      <c r="C25" s="170" t="s">
        <v>156</v>
      </c>
      <c r="D25" s="166">
        <v>1663.346927842095</v>
      </c>
      <c r="E25" s="147">
        <f>D25/$G$10/12</f>
        <v>0.26001171259958966</v>
      </c>
      <c r="F25" s="148">
        <f>D25/$H$10/12</f>
        <v>0.42350212033865337</v>
      </c>
      <c r="G25" s="102"/>
      <c r="H25" s="102"/>
      <c r="I25" s="104">
        <v>0.38</v>
      </c>
      <c r="J25" s="104" t="s">
        <v>138</v>
      </c>
      <c r="K25" s="102"/>
    </row>
    <row r="26" spans="1:11" ht="63">
      <c r="A26" s="130" t="s">
        <v>157</v>
      </c>
      <c r="B26" s="131">
        <v>2</v>
      </c>
      <c r="C26" s="149" t="s">
        <v>151</v>
      </c>
      <c r="D26" s="166">
        <v>2447.4435767763143</v>
      </c>
      <c r="E26" s="147">
        <f>D26/$G$10/12</f>
        <v>0.3825804378128422</v>
      </c>
      <c r="F26" s="148">
        <f>D26/$H$10/12</f>
        <v>0.6231397231837036</v>
      </c>
      <c r="G26" s="135"/>
      <c r="H26" s="102"/>
      <c r="I26" s="168" t="s">
        <v>158</v>
      </c>
      <c r="J26" s="169" t="s">
        <v>159</v>
      </c>
      <c r="K26" s="102"/>
    </row>
    <row r="27" spans="1:11" ht="31.5">
      <c r="A27" s="154" t="s">
        <v>160</v>
      </c>
      <c r="B27" s="155">
        <v>1</v>
      </c>
      <c r="C27" s="156" t="s">
        <v>161</v>
      </c>
      <c r="D27" s="166">
        <v>955.4878437033636</v>
      </c>
      <c r="E27" s="147">
        <f>D27/$G$10/12</f>
        <v>0.1493603207189651</v>
      </c>
      <c r="F27" s="148">
        <f>D27/$H$10/12</f>
        <v>0.24327524282089918</v>
      </c>
      <c r="G27" s="135"/>
      <c r="H27" s="102"/>
      <c r="I27" s="104">
        <v>1.82</v>
      </c>
      <c r="J27" s="104" t="s">
        <v>162</v>
      </c>
      <c r="K27" s="102"/>
    </row>
    <row r="28" spans="1:11" ht="15">
      <c r="A28" s="171" t="s">
        <v>163</v>
      </c>
      <c r="B28" s="172"/>
      <c r="C28" s="172"/>
      <c r="D28" s="173"/>
      <c r="E28" s="172"/>
      <c r="F28" s="174"/>
      <c r="G28" s="175">
        <f>SUM(D29:D39)</f>
        <v>10796.878969700285</v>
      </c>
      <c r="H28" s="176">
        <f>SUM(F29:F39)</f>
        <v>2.748976211859732</v>
      </c>
      <c r="I28" s="104"/>
      <c r="J28" s="104"/>
      <c r="K28" s="102"/>
    </row>
    <row r="29" spans="1:11" ht="46.5" customHeight="1">
      <c r="A29" s="270" t="s">
        <v>164</v>
      </c>
      <c r="B29" s="272" t="s">
        <v>165</v>
      </c>
      <c r="C29" s="273"/>
      <c r="D29" s="166"/>
      <c r="E29" s="147"/>
      <c r="F29" s="148">
        <f aca="true" t="shared" si="2" ref="F29:F39">D29/$H$10/12</f>
        <v>0</v>
      </c>
      <c r="G29" s="177"/>
      <c r="H29" s="178"/>
      <c r="I29" s="168">
        <v>72.08</v>
      </c>
      <c r="J29" s="169" t="s">
        <v>166</v>
      </c>
      <c r="K29" s="178"/>
    </row>
    <row r="30" spans="1:11" ht="15.75">
      <c r="A30" s="271"/>
      <c r="B30" s="131">
        <v>2</v>
      </c>
      <c r="C30" s="179" t="s">
        <v>167</v>
      </c>
      <c r="D30" s="166">
        <v>0</v>
      </c>
      <c r="E30" s="147">
        <f>D30/$G$10/12</f>
        <v>0</v>
      </c>
      <c r="F30" s="148">
        <f t="shared" si="2"/>
        <v>0</v>
      </c>
      <c r="G30" s="177"/>
      <c r="H30" s="178"/>
      <c r="I30" s="180"/>
      <c r="J30" s="104"/>
      <c r="K30" s="178"/>
    </row>
    <row r="31" spans="1:11" ht="28.5" customHeight="1">
      <c r="A31" s="271"/>
      <c r="B31" s="274" t="s">
        <v>168</v>
      </c>
      <c r="C31" s="275"/>
      <c r="D31" s="166"/>
      <c r="E31" s="147"/>
      <c r="F31" s="148">
        <f t="shared" si="2"/>
        <v>0</v>
      </c>
      <c r="G31" s="177"/>
      <c r="H31" s="178"/>
      <c r="I31" s="180">
        <v>0.16</v>
      </c>
      <c r="J31" s="104" t="s">
        <v>162</v>
      </c>
      <c r="K31" s="178"/>
    </row>
    <row r="32" spans="1:11" ht="15.75">
      <c r="A32" s="271"/>
      <c r="B32" s="131">
        <v>2</v>
      </c>
      <c r="C32" s="179" t="s">
        <v>167</v>
      </c>
      <c r="D32" s="166">
        <v>1968.5127123822597</v>
      </c>
      <c r="E32" s="147">
        <f>D32/$G$10/12</f>
        <v>0.30771473650694986</v>
      </c>
      <c r="F32" s="148">
        <f t="shared" si="2"/>
        <v>0.5011998962170944</v>
      </c>
      <c r="G32" s="177"/>
      <c r="H32" s="178"/>
      <c r="I32" s="180"/>
      <c r="J32" s="104"/>
      <c r="K32" s="178"/>
    </row>
    <row r="33" spans="1:11" ht="32.25" customHeight="1">
      <c r="A33" s="271"/>
      <c r="B33" s="274" t="s">
        <v>169</v>
      </c>
      <c r="C33" s="275"/>
      <c r="D33" s="166"/>
      <c r="E33" s="147"/>
      <c r="F33" s="148">
        <f t="shared" si="2"/>
        <v>0</v>
      </c>
      <c r="G33" s="177"/>
      <c r="H33" s="178"/>
      <c r="I33" s="180"/>
      <c r="J33" s="104"/>
      <c r="K33" s="178"/>
    </row>
    <row r="34" spans="1:11" ht="15.75">
      <c r="A34" s="271"/>
      <c r="B34" s="131">
        <v>12</v>
      </c>
      <c r="C34" s="179" t="s">
        <v>167</v>
      </c>
      <c r="D34" s="166">
        <v>192.10007351943605</v>
      </c>
      <c r="E34" s="147">
        <f>D34/$G$10/12</f>
        <v>0.03002877407607016</v>
      </c>
      <c r="F34" s="148">
        <f t="shared" si="2"/>
        <v>0.04891029471418578</v>
      </c>
      <c r="G34" s="177"/>
      <c r="H34" s="178"/>
      <c r="I34" s="180"/>
      <c r="J34" s="104"/>
      <c r="K34" s="178"/>
    </row>
    <row r="35" spans="1:11" ht="30">
      <c r="A35" s="271"/>
      <c r="B35" s="274" t="s">
        <v>170</v>
      </c>
      <c r="C35" s="275"/>
      <c r="D35" s="166"/>
      <c r="E35" s="147"/>
      <c r="F35" s="148">
        <f t="shared" si="2"/>
        <v>0</v>
      </c>
      <c r="G35" s="177"/>
      <c r="H35" s="178"/>
      <c r="I35" s="168" t="s">
        <v>171</v>
      </c>
      <c r="J35" s="169" t="s">
        <v>172</v>
      </c>
      <c r="K35" s="178"/>
    </row>
    <row r="36" spans="1:11" ht="15.75">
      <c r="A36" s="271"/>
      <c r="B36" s="131">
        <v>12</v>
      </c>
      <c r="C36" s="179" t="s">
        <v>151</v>
      </c>
      <c r="D36" s="166">
        <v>447.8501837985903</v>
      </c>
      <c r="E36" s="147">
        <f>D36/$G$10/12</f>
        <v>0.07000721937700717</v>
      </c>
      <c r="F36" s="148">
        <f t="shared" si="2"/>
        <v>0.11402642422817759</v>
      </c>
      <c r="G36" s="177"/>
      <c r="H36" s="178"/>
      <c r="I36" s="180"/>
      <c r="J36" s="104"/>
      <c r="K36" s="178"/>
    </row>
    <row r="37" spans="1:11" ht="73.5" customHeight="1">
      <c r="A37" s="181" t="s">
        <v>173</v>
      </c>
      <c r="B37" s="264" t="s">
        <v>174</v>
      </c>
      <c r="C37" s="265"/>
      <c r="D37" s="166">
        <v>5757.48</v>
      </c>
      <c r="E37" s="147">
        <f>D37/$G$10/12</f>
        <v>0.8999999999999999</v>
      </c>
      <c r="F37" s="148">
        <f t="shared" si="2"/>
        <v>1.4659028414298805</v>
      </c>
      <c r="G37" s="177"/>
      <c r="H37" s="178"/>
      <c r="I37" s="180">
        <v>0.97</v>
      </c>
      <c r="J37" s="104" t="s">
        <v>138</v>
      </c>
      <c r="K37" s="178"/>
    </row>
    <row r="38" spans="1:11" ht="15.75">
      <c r="A38" s="182" t="s">
        <v>175</v>
      </c>
      <c r="B38" s="183">
        <v>1</v>
      </c>
      <c r="C38" s="46" t="s">
        <v>151</v>
      </c>
      <c r="D38" s="166">
        <v>1151.496</v>
      </c>
      <c r="E38" s="147">
        <f>D38/$G$10/12</f>
        <v>0.18000000000000002</v>
      </c>
      <c r="F38" s="148">
        <f t="shared" si="2"/>
        <v>0.2931805682859762</v>
      </c>
      <c r="G38" s="177"/>
      <c r="H38" s="178"/>
      <c r="I38" s="266">
        <v>1.46</v>
      </c>
      <c r="J38" s="266" t="s">
        <v>138</v>
      </c>
      <c r="K38" s="178"/>
    </row>
    <row r="39" spans="1:11" ht="15.75">
      <c r="A39" s="182" t="s">
        <v>176</v>
      </c>
      <c r="B39" s="184">
        <v>1</v>
      </c>
      <c r="C39" s="49" t="s">
        <v>151</v>
      </c>
      <c r="D39" s="166">
        <v>1279.44</v>
      </c>
      <c r="E39" s="147">
        <f>D39/$G$10/12</f>
        <v>0.19999999999999998</v>
      </c>
      <c r="F39" s="148">
        <f t="shared" si="2"/>
        <v>0.32575618698441794</v>
      </c>
      <c r="G39" s="177"/>
      <c r="H39" s="178"/>
      <c r="I39" s="266"/>
      <c r="J39" s="266"/>
      <c r="K39" s="178"/>
    </row>
    <row r="40" spans="1:11" ht="15">
      <c r="A40" s="185" t="s">
        <v>177</v>
      </c>
      <c r="B40" s="186"/>
      <c r="C40" s="186"/>
      <c r="D40" s="187">
        <f>SUM(D13:D39)</f>
        <v>94308.58371974353</v>
      </c>
      <c r="E40" s="187">
        <f>SUM(E13:E39)</f>
        <v>14.742165903792836</v>
      </c>
      <c r="F40" s="188"/>
      <c r="G40" s="189"/>
      <c r="H40" s="190"/>
      <c r="I40" s="104"/>
      <c r="J40" s="104"/>
      <c r="K40" s="102"/>
    </row>
    <row r="41" spans="1:11" ht="15.75">
      <c r="A41" s="191" t="s">
        <v>178</v>
      </c>
      <c r="B41" s="192"/>
      <c r="C41" s="192"/>
      <c r="D41" s="193">
        <f>D40*0.1</f>
        <v>9430.858371974353</v>
      </c>
      <c r="E41" s="192"/>
      <c r="F41" s="194"/>
      <c r="G41" s="195"/>
      <c r="H41" s="196"/>
      <c r="I41" s="104"/>
      <c r="J41" s="104"/>
      <c r="K41" s="102"/>
    </row>
    <row r="42" spans="1:11" ht="15.75">
      <c r="A42" s="185" t="s">
        <v>179</v>
      </c>
      <c r="B42" s="186"/>
      <c r="C42" s="186"/>
      <c r="D42" s="197">
        <f>D40+D41</f>
        <v>103739.44209171788</v>
      </c>
      <c r="E42" s="198">
        <f>D42/$G$10/12</f>
        <v>16.21638249417212</v>
      </c>
      <c r="F42" s="188"/>
      <c r="G42" s="199">
        <f>G12+G14+G22+G28+G40+D41</f>
        <v>103739.44209171785</v>
      </c>
      <c r="H42" s="190"/>
      <c r="I42" s="104"/>
      <c r="J42" s="104"/>
      <c r="K42" s="102"/>
    </row>
    <row r="43" spans="1:11" ht="15.75">
      <c r="A43" s="200"/>
      <c r="B43" s="201"/>
      <c r="C43" s="201"/>
      <c r="D43" s="202"/>
      <c r="E43" s="203"/>
      <c r="F43" s="204"/>
      <c r="G43" s="205"/>
      <c r="H43" s="205"/>
      <c r="I43" s="115"/>
      <c r="J43" s="104"/>
      <c r="K43" s="206"/>
    </row>
    <row r="44" spans="1:11" ht="15.75" hidden="1">
      <c r="A44" s="207" t="s">
        <v>180</v>
      </c>
      <c r="B44" s="208">
        <f>G10-C44</f>
        <v>0</v>
      </c>
      <c r="C44" s="207">
        <v>533.1</v>
      </c>
      <c r="D44" s="209">
        <v>127144</v>
      </c>
      <c r="E44" s="210">
        <f>D44/C44/12</f>
        <v>19.874945288563747</v>
      </c>
      <c r="F44" s="211"/>
      <c r="G44" s="212" t="s">
        <v>181</v>
      </c>
      <c r="H44" s="213">
        <f>E42/E44</f>
        <v>0.8159208621068857</v>
      </c>
      <c r="I44" s="104"/>
      <c r="J44" s="104"/>
      <c r="K44" s="102" t="s">
        <v>181</v>
      </c>
    </row>
    <row r="45" spans="1:11" ht="15.75" hidden="1">
      <c r="A45" s="102"/>
      <c r="B45" s="102"/>
      <c r="C45" s="102"/>
      <c r="D45" s="214">
        <f>D44/1.18</f>
        <v>107749.15254237289</v>
      </c>
      <c r="E45" s="215">
        <f>E44/1.18</f>
        <v>16.843173973359107</v>
      </c>
      <c r="F45" s="216"/>
      <c r="G45" s="217" t="s">
        <v>182</v>
      </c>
      <c r="H45" s="218">
        <f>E42/E45</f>
        <v>0.9627866172861252</v>
      </c>
      <c r="I45" s="104"/>
      <c r="J45" s="104"/>
      <c r="K45" s="102"/>
    </row>
    <row r="46" spans="1:11" ht="15.75" hidden="1">
      <c r="A46" s="102"/>
      <c r="B46" s="102"/>
      <c r="C46" s="102"/>
      <c r="D46" s="203"/>
      <c r="E46" s="203"/>
      <c r="F46" s="219"/>
      <c r="G46" s="132"/>
      <c r="H46" s="220"/>
      <c r="I46" s="104"/>
      <c r="J46" s="104"/>
      <c r="K46" s="102" t="s">
        <v>183</v>
      </c>
    </row>
    <row r="47" spans="1:11" ht="15" hidden="1">
      <c r="A47" s="102"/>
      <c r="B47" s="102"/>
      <c r="C47" s="102"/>
      <c r="D47" s="221">
        <f>E47*G10*12</f>
        <v>68194.152</v>
      </c>
      <c r="E47" s="221">
        <v>10.66</v>
      </c>
      <c r="F47" s="221"/>
      <c r="G47" s="221" t="s">
        <v>183</v>
      </c>
      <c r="H47" s="222">
        <f>E42/E47</f>
        <v>1.5212366317234634</v>
      </c>
      <c r="I47" s="104"/>
      <c r="J47" s="104"/>
      <c r="K47" s="102" t="s">
        <v>184</v>
      </c>
    </row>
    <row r="48" spans="1:11" ht="15" hidden="1">
      <c r="A48" s="102"/>
      <c r="B48" s="102"/>
      <c r="C48" s="102"/>
      <c r="D48" s="223">
        <f>D42-D47</f>
        <v>35545.29009171788</v>
      </c>
      <c r="E48" s="223">
        <f>E42-E47</f>
        <v>5.556382494172119</v>
      </c>
      <c r="F48" s="224"/>
      <c r="G48" s="224" t="s">
        <v>185</v>
      </c>
      <c r="H48" s="102"/>
      <c r="I48" s="104"/>
      <c r="J48" s="104"/>
      <c r="K48" s="102"/>
    </row>
    <row r="49" spans="1:11" ht="15" hidden="1">
      <c r="A49" s="102"/>
      <c r="B49" s="102"/>
      <c r="C49" s="102"/>
      <c r="D49" s="102"/>
      <c r="E49" s="102"/>
      <c r="F49" s="102"/>
      <c r="G49" s="102"/>
      <c r="H49" s="102"/>
      <c r="I49" s="104"/>
      <c r="J49" s="104"/>
      <c r="K49" s="102"/>
    </row>
    <row r="50" spans="1:11" ht="15" hidden="1">
      <c r="A50" s="102"/>
      <c r="B50" s="102"/>
      <c r="C50" s="102"/>
      <c r="D50" s="102"/>
      <c r="E50" s="102"/>
      <c r="F50" s="102"/>
      <c r="G50" s="102"/>
      <c r="H50" s="102"/>
      <c r="I50" s="104"/>
      <c r="J50" s="104"/>
      <c r="K50" s="102"/>
    </row>
    <row r="51" spans="1:11" ht="15" hidden="1">
      <c r="A51" s="102"/>
      <c r="B51" s="102"/>
      <c r="C51" s="102"/>
      <c r="D51" s="102"/>
      <c r="E51" s="102"/>
      <c r="F51" s="102"/>
      <c r="G51" s="102"/>
      <c r="H51" s="102"/>
      <c r="I51" s="104"/>
      <c r="J51" s="104"/>
      <c r="K51" s="102"/>
    </row>
    <row r="52" spans="1:11" ht="15" hidden="1">
      <c r="A52" s="102"/>
      <c r="B52" s="102"/>
      <c r="C52" s="102"/>
      <c r="D52" s="102"/>
      <c r="E52" s="102"/>
      <c r="F52" s="102"/>
      <c r="G52" s="102"/>
      <c r="H52" s="102"/>
      <c r="I52" s="104"/>
      <c r="J52" s="104"/>
      <c r="K52" s="102"/>
    </row>
    <row r="53" spans="1:11" ht="15">
      <c r="A53" s="102"/>
      <c r="B53" s="102"/>
      <c r="C53" s="102"/>
      <c r="D53" s="102"/>
      <c r="E53" s="102"/>
      <c r="F53" s="102"/>
      <c r="G53" s="102"/>
      <c r="H53" s="102"/>
      <c r="I53" s="104"/>
      <c r="J53" s="104"/>
      <c r="K53" s="102"/>
    </row>
    <row r="54" spans="1:11" ht="15">
      <c r="A54" s="102"/>
      <c r="B54" s="102"/>
      <c r="C54" s="102"/>
      <c r="D54" s="102"/>
      <c r="E54" s="102"/>
      <c r="F54" s="102"/>
      <c r="G54" s="102"/>
      <c r="H54" s="102"/>
      <c r="I54" s="104"/>
      <c r="J54" s="104"/>
      <c r="K54" s="102"/>
    </row>
    <row r="55" spans="1:11" ht="15">
      <c r="A55" s="102"/>
      <c r="B55" s="102"/>
      <c r="C55" s="102"/>
      <c r="D55" s="102"/>
      <c r="E55" s="102"/>
      <c r="F55" s="102"/>
      <c r="G55" s="102"/>
      <c r="H55" s="102"/>
      <c r="I55" s="104"/>
      <c r="J55" s="104"/>
      <c r="K55" s="102"/>
    </row>
    <row r="56" spans="1:11" ht="15">
      <c r="A56" s="102"/>
      <c r="B56" s="102"/>
      <c r="C56" s="102"/>
      <c r="D56" s="102"/>
      <c r="E56" s="102"/>
      <c r="F56" s="102"/>
      <c r="G56" s="102"/>
      <c r="H56" s="102"/>
      <c r="I56" s="104"/>
      <c r="J56" s="104"/>
      <c r="K56" s="102"/>
    </row>
    <row r="57" spans="1:11" ht="15">
      <c r="A57" s="102"/>
      <c r="B57" s="102"/>
      <c r="C57" s="102"/>
      <c r="D57" s="102"/>
      <c r="E57" s="102"/>
      <c r="F57" s="102"/>
      <c r="G57" s="102"/>
      <c r="H57" s="102"/>
      <c r="I57" s="104"/>
      <c r="J57" s="104"/>
      <c r="K57" s="102"/>
    </row>
    <row r="58" spans="1:11" ht="15">
      <c r="A58" s="102"/>
      <c r="B58" s="102"/>
      <c r="C58" s="102"/>
      <c r="D58" s="102"/>
      <c r="E58" s="102"/>
      <c r="F58" s="102"/>
      <c r="G58" s="102"/>
      <c r="H58" s="102"/>
      <c r="I58" s="104"/>
      <c r="J58" s="104"/>
      <c r="K58" s="102"/>
    </row>
    <row r="59" spans="1:11" ht="15">
      <c r="A59" s="102"/>
      <c r="B59" s="102"/>
      <c r="C59" s="102"/>
      <c r="D59" s="102"/>
      <c r="E59" s="102"/>
      <c r="F59" s="102"/>
      <c r="G59" s="102"/>
      <c r="H59" s="102"/>
      <c r="I59" s="104"/>
      <c r="J59" s="104"/>
      <c r="K59" s="102"/>
    </row>
    <row r="60" spans="1:11" ht="15">
      <c r="A60" s="102"/>
      <c r="B60" s="102"/>
      <c r="C60" s="102"/>
      <c r="D60" s="102"/>
      <c r="E60" s="102"/>
      <c r="F60" s="102"/>
      <c r="G60" s="102"/>
      <c r="H60" s="102"/>
      <c r="I60" s="104"/>
      <c r="J60" s="104"/>
      <c r="K60" s="102"/>
    </row>
    <row r="61" spans="1:11" ht="15">
      <c r="A61" s="102"/>
      <c r="B61" s="102"/>
      <c r="C61" s="102"/>
      <c r="D61" s="102"/>
      <c r="E61" s="102"/>
      <c r="F61" s="102"/>
      <c r="G61" s="102"/>
      <c r="H61" s="102"/>
      <c r="I61" s="104"/>
      <c r="J61" s="104"/>
      <c r="K61" s="102"/>
    </row>
    <row r="62" spans="1:11" ht="15">
      <c r="A62" s="102"/>
      <c r="B62" s="102"/>
      <c r="C62" s="102"/>
      <c r="D62" s="102"/>
      <c r="E62" s="102"/>
      <c r="F62" s="102"/>
      <c r="G62" s="102"/>
      <c r="H62" s="102"/>
      <c r="I62" s="104"/>
      <c r="J62" s="104"/>
      <c r="K62" s="102"/>
    </row>
    <row r="63" spans="1:11" ht="15">
      <c r="A63" s="102"/>
      <c r="B63" s="102"/>
      <c r="C63" s="102"/>
      <c r="D63" s="102"/>
      <c r="E63" s="102"/>
      <c r="F63" s="102"/>
      <c r="G63" s="102"/>
      <c r="H63" s="102"/>
      <c r="I63" s="104"/>
      <c r="J63" s="104"/>
      <c r="K63" s="102"/>
    </row>
    <row r="64" spans="1:11" ht="15">
      <c r="A64" s="102"/>
      <c r="B64" s="102"/>
      <c r="C64" s="102"/>
      <c r="D64" s="102"/>
      <c r="E64" s="102"/>
      <c r="F64" s="102"/>
      <c r="G64" s="102"/>
      <c r="H64" s="102"/>
      <c r="I64" s="104"/>
      <c r="J64" s="104"/>
      <c r="K64" s="102"/>
    </row>
    <row r="65" spans="1:11" ht="15">
      <c r="A65" s="102"/>
      <c r="B65" s="102"/>
      <c r="C65" s="102"/>
      <c r="D65" s="102"/>
      <c r="E65" s="102"/>
      <c r="F65" s="102"/>
      <c r="G65" s="102"/>
      <c r="H65" s="102"/>
      <c r="I65" s="104"/>
      <c r="J65" s="104"/>
      <c r="K65" s="102"/>
    </row>
    <row r="66" spans="1:11" ht="15">
      <c r="A66" s="102"/>
      <c r="B66" s="102"/>
      <c r="C66" s="102"/>
      <c r="D66" s="102"/>
      <c r="E66" s="102"/>
      <c r="F66" s="102"/>
      <c r="G66" s="102"/>
      <c r="H66" s="102"/>
      <c r="I66" s="104"/>
      <c r="J66" s="104"/>
      <c r="K66" s="102"/>
    </row>
    <row r="67" spans="1:11" ht="15">
      <c r="A67" s="102"/>
      <c r="B67" s="102"/>
      <c r="C67" s="102"/>
      <c r="D67" s="102"/>
      <c r="E67" s="102"/>
      <c r="F67" s="102"/>
      <c r="G67" s="102"/>
      <c r="H67" s="102"/>
      <c r="I67" s="104"/>
      <c r="J67" s="104"/>
      <c r="K67" s="102"/>
    </row>
    <row r="68" spans="1:11" ht="15">
      <c r="A68" s="102"/>
      <c r="B68" s="102"/>
      <c r="C68" s="102"/>
      <c r="D68" s="102"/>
      <c r="E68" s="102"/>
      <c r="F68" s="102"/>
      <c r="G68" s="102"/>
      <c r="H68" s="102"/>
      <c r="I68" s="104"/>
      <c r="J68" s="104"/>
      <c r="K68" s="102"/>
    </row>
    <row r="69" spans="1:11" ht="15">
      <c r="A69" s="102"/>
      <c r="B69" s="102"/>
      <c r="C69" s="102"/>
      <c r="D69" s="102"/>
      <c r="E69" s="102"/>
      <c r="F69" s="102"/>
      <c r="G69" s="102"/>
      <c r="H69" s="102"/>
      <c r="I69" s="104"/>
      <c r="J69" s="104"/>
      <c r="K69" s="102"/>
    </row>
    <row r="70" spans="1:11" ht="15">
      <c r="A70" s="102"/>
      <c r="B70" s="102"/>
      <c r="C70" s="102"/>
      <c r="D70" s="102"/>
      <c r="E70" s="102"/>
      <c r="F70" s="102"/>
      <c r="G70" s="102"/>
      <c r="H70" s="102"/>
      <c r="I70" s="104"/>
      <c r="J70" s="104"/>
      <c r="K70" s="102"/>
    </row>
    <row r="71" spans="1:11" ht="15">
      <c r="A71" s="102"/>
      <c r="B71" s="102"/>
      <c r="C71" s="102"/>
      <c r="D71" s="102"/>
      <c r="E71" s="102"/>
      <c r="F71" s="102"/>
      <c r="G71" s="102"/>
      <c r="H71" s="102"/>
      <c r="I71" s="104"/>
      <c r="J71" s="104"/>
      <c r="K71" s="102"/>
    </row>
    <row r="72" spans="1:11" ht="15">
      <c r="A72" s="102"/>
      <c r="B72" s="102"/>
      <c r="C72" s="102"/>
      <c r="D72" s="102"/>
      <c r="E72" s="102"/>
      <c r="F72" s="102"/>
      <c r="G72" s="102"/>
      <c r="H72" s="102"/>
      <c r="I72" s="104"/>
      <c r="J72" s="104"/>
      <c r="K72" s="102"/>
    </row>
    <row r="73" spans="1:11" ht="15">
      <c r="A73" s="102"/>
      <c r="B73" s="102"/>
      <c r="C73" s="102"/>
      <c r="D73" s="102"/>
      <c r="E73" s="102"/>
      <c r="F73" s="102"/>
      <c r="G73" s="102"/>
      <c r="H73" s="102"/>
      <c r="I73" s="104"/>
      <c r="J73" s="104"/>
      <c r="K73" s="102"/>
    </row>
    <row r="74" spans="1:11" ht="15">
      <c r="A74" s="102"/>
      <c r="B74" s="102"/>
      <c r="C74" s="102"/>
      <c r="D74" s="102"/>
      <c r="E74" s="102"/>
      <c r="F74" s="102"/>
      <c r="G74" s="102"/>
      <c r="H74" s="102"/>
      <c r="I74" s="104"/>
      <c r="J74" s="104"/>
      <c r="K74" s="102"/>
    </row>
    <row r="75" spans="1:11" ht="15">
      <c r="A75" s="102"/>
      <c r="B75" s="102"/>
      <c r="C75" s="102"/>
      <c r="D75" s="102"/>
      <c r="E75" s="102"/>
      <c r="F75" s="102"/>
      <c r="G75" s="102"/>
      <c r="H75" s="102"/>
      <c r="I75" s="104"/>
      <c r="J75" s="104"/>
      <c r="K75" s="102"/>
    </row>
    <row r="76" spans="1:11" ht="15">
      <c r="A76" s="102"/>
      <c r="B76" s="102"/>
      <c r="C76" s="102"/>
      <c r="D76" s="102"/>
      <c r="E76" s="102"/>
      <c r="F76" s="102"/>
      <c r="G76" s="102"/>
      <c r="H76" s="102"/>
      <c r="I76" s="104"/>
      <c r="J76" s="104"/>
      <c r="K76" s="102"/>
    </row>
    <row r="77" spans="1:11" ht="15">
      <c r="A77" s="102"/>
      <c r="B77" s="102"/>
      <c r="C77" s="102"/>
      <c r="D77" s="102"/>
      <c r="E77" s="102"/>
      <c r="F77" s="102"/>
      <c r="G77" s="102"/>
      <c r="H77" s="102"/>
      <c r="I77" s="104"/>
      <c r="J77" s="104"/>
      <c r="K77" s="102"/>
    </row>
    <row r="78" spans="1:11" ht="15">
      <c r="A78" s="102"/>
      <c r="B78" s="102"/>
      <c r="C78" s="102"/>
      <c r="D78" s="102"/>
      <c r="E78" s="102"/>
      <c r="F78" s="102"/>
      <c r="G78" s="102"/>
      <c r="H78" s="102"/>
      <c r="I78" s="104"/>
      <c r="J78" s="104"/>
      <c r="K78" s="102"/>
    </row>
    <row r="79" spans="1:11" ht="15">
      <c r="A79" s="102"/>
      <c r="B79" s="102"/>
      <c r="C79" s="102"/>
      <c r="D79" s="102"/>
      <c r="E79" s="102"/>
      <c r="F79" s="102"/>
      <c r="G79" s="102"/>
      <c r="H79" s="102"/>
      <c r="I79" s="104"/>
      <c r="J79" s="104"/>
      <c r="K79" s="102"/>
    </row>
    <row r="80" spans="1:11" ht="15">
      <c r="A80" s="102"/>
      <c r="B80" s="102"/>
      <c r="C80" s="102"/>
      <c r="D80" s="102"/>
      <c r="E80" s="102"/>
      <c r="F80" s="102"/>
      <c r="G80" s="102"/>
      <c r="H80" s="102"/>
      <c r="I80" s="104"/>
      <c r="J80" s="104"/>
      <c r="K80" s="102"/>
    </row>
    <row r="81" spans="1:11" ht="15">
      <c r="A81" s="102"/>
      <c r="B81" s="102"/>
      <c r="C81" s="102"/>
      <c r="D81" s="102"/>
      <c r="E81" s="102"/>
      <c r="F81" s="102"/>
      <c r="G81" s="102"/>
      <c r="H81" s="102"/>
      <c r="I81" s="104"/>
      <c r="J81" s="104"/>
      <c r="K81" s="102"/>
    </row>
    <row r="82" spans="1:11" ht="15">
      <c r="A82" s="102"/>
      <c r="B82" s="102"/>
      <c r="C82" s="102"/>
      <c r="D82" s="102"/>
      <c r="E82" s="102"/>
      <c r="F82" s="102"/>
      <c r="G82" s="102"/>
      <c r="H82" s="102"/>
      <c r="I82" s="104"/>
      <c r="J82" s="104"/>
      <c r="K82" s="102"/>
    </row>
    <row r="83" spans="1:11" ht="15">
      <c r="A83" s="102"/>
      <c r="B83" s="102"/>
      <c r="C83" s="102"/>
      <c r="D83" s="102"/>
      <c r="E83" s="102"/>
      <c r="F83" s="102"/>
      <c r="G83" s="102"/>
      <c r="H83" s="102"/>
      <c r="I83" s="104"/>
      <c r="J83" s="104"/>
      <c r="K83" s="102"/>
    </row>
    <row r="84" spans="1:11" ht="15">
      <c r="A84" s="102"/>
      <c r="B84" s="102"/>
      <c r="C84" s="102"/>
      <c r="D84" s="102"/>
      <c r="E84" s="102"/>
      <c r="F84" s="102"/>
      <c r="G84" s="102"/>
      <c r="H84" s="102"/>
      <c r="I84" s="104"/>
      <c r="J84" s="104"/>
      <c r="K84" s="102"/>
    </row>
    <row r="85" spans="1:11" ht="15">
      <c r="A85" s="102"/>
      <c r="B85" s="102"/>
      <c r="C85" s="102"/>
      <c r="D85" s="102"/>
      <c r="E85" s="102"/>
      <c r="F85" s="102"/>
      <c r="G85" s="102"/>
      <c r="H85" s="102"/>
      <c r="I85" s="104"/>
      <c r="J85" s="104"/>
      <c r="K85" s="102"/>
    </row>
    <row r="86" spans="1:11" ht="15">
      <c r="A86" s="102"/>
      <c r="B86" s="102"/>
      <c r="C86" s="102"/>
      <c r="D86" s="102"/>
      <c r="E86" s="102"/>
      <c r="F86" s="102"/>
      <c r="G86" s="102"/>
      <c r="H86" s="102"/>
      <c r="I86" s="104"/>
      <c r="J86" s="104"/>
      <c r="K86" s="102"/>
    </row>
    <row r="87" spans="1:11" ht="15">
      <c r="A87" s="102"/>
      <c r="B87" s="102"/>
      <c r="C87" s="102"/>
      <c r="D87" s="102"/>
      <c r="E87" s="102"/>
      <c r="F87" s="102"/>
      <c r="G87" s="102"/>
      <c r="H87" s="102"/>
      <c r="I87" s="104"/>
      <c r="J87" s="104"/>
      <c r="K87" s="102"/>
    </row>
    <row r="88" spans="1:11" ht="15">
      <c r="A88" s="102"/>
      <c r="B88" s="102"/>
      <c r="C88" s="102"/>
      <c r="D88" s="102"/>
      <c r="E88" s="102"/>
      <c r="F88" s="102"/>
      <c r="G88" s="102"/>
      <c r="H88" s="102"/>
      <c r="I88" s="104"/>
      <c r="J88" s="104"/>
      <c r="K88" s="102"/>
    </row>
    <row r="89" spans="1:11" ht="15">
      <c r="A89" s="102"/>
      <c r="B89" s="102"/>
      <c r="C89" s="102"/>
      <c r="D89" s="102"/>
      <c r="E89" s="102"/>
      <c r="F89" s="102"/>
      <c r="G89" s="102"/>
      <c r="H89" s="102"/>
      <c r="I89" s="104"/>
      <c r="J89" s="104"/>
      <c r="K89" s="102"/>
    </row>
    <row r="90" spans="1:11" ht="15">
      <c r="A90" s="102"/>
      <c r="B90" s="102"/>
      <c r="C90" s="102"/>
      <c r="D90" s="102"/>
      <c r="E90" s="102"/>
      <c r="F90" s="102"/>
      <c r="G90" s="102"/>
      <c r="H90" s="102"/>
      <c r="I90" s="104"/>
      <c r="J90" s="104"/>
      <c r="K90" s="102"/>
    </row>
    <row r="91" spans="1:11" ht="15">
      <c r="A91" s="102"/>
      <c r="B91" s="102"/>
      <c r="C91" s="102"/>
      <c r="D91" s="102"/>
      <c r="E91" s="102"/>
      <c r="F91" s="102"/>
      <c r="G91" s="102"/>
      <c r="H91" s="102"/>
      <c r="I91" s="104"/>
      <c r="J91" s="104"/>
      <c r="K91" s="102"/>
    </row>
    <row r="92" spans="1:11" ht="15">
      <c r="A92" s="102"/>
      <c r="B92" s="102"/>
      <c r="C92" s="102"/>
      <c r="D92" s="102"/>
      <c r="E92" s="102"/>
      <c r="F92" s="102"/>
      <c r="G92" s="102"/>
      <c r="H92" s="102"/>
      <c r="I92" s="104"/>
      <c r="J92" s="104"/>
      <c r="K92" s="102"/>
    </row>
    <row r="93" spans="1:11" ht="15">
      <c r="A93" s="102"/>
      <c r="B93" s="102"/>
      <c r="C93" s="102"/>
      <c r="D93" s="102"/>
      <c r="E93" s="102"/>
      <c r="F93" s="102"/>
      <c r="G93" s="102"/>
      <c r="H93" s="102"/>
      <c r="I93" s="104"/>
      <c r="J93" s="104"/>
      <c r="K93" s="102"/>
    </row>
    <row r="94" spans="1:11" ht="15">
      <c r="A94" s="102"/>
      <c r="B94" s="102"/>
      <c r="C94" s="102"/>
      <c r="D94" s="102"/>
      <c r="E94" s="102"/>
      <c r="F94" s="102"/>
      <c r="G94" s="102"/>
      <c r="H94" s="102"/>
      <c r="I94" s="104"/>
      <c r="J94" s="104"/>
      <c r="K94" s="102"/>
    </row>
    <row r="95" spans="1:11" ht="15">
      <c r="A95" s="102"/>
      <c r="B95" s="102"/>
      <c r="C95" s="102"/>
      <c r="D95" s="102"/>
      <c r="E95" s="102"/>
      <c r="F95" s="102"/>
      <c r="G95" s="102"/>
      <c r="H95" s="102"/>
      <c r="I95" s="104"/>
      <c r="J95" s="104"/>
      <c r="K95" s="102"/>
    </row>
    <row r="96" spans="1:11" ht="15">
      <c r="A96" s="102"/>
      <c r="B96" s="102"/>
      <c r="C96" s="102"/>
      <c r="D96" s="102"/>
      <c r="E96" s="102"/>
      <c r="F96" s="102"/>
      <c r="G96" s="102"/>
      <c r="H96" s="102"/>
      <c r="I96" s="104"/>
      <c r="J96" s="104"/>
      <c r="K96" s="102"/>
    </row>
    <row r="97" spans="1:11" ht="15">
      <c r="A97" s="102"/>
      <c r="B97" s="102"/>
      <c r="C97" s="102"/>
      <c r="D97" s="102"/>
      <c r="E97" s="102"/>
      <c r="F97" s="102"/>
      <c r="G97" s="102"/>
      <c r="H97" s="102"/>
      <c r="I97" s="104"/>
      <c r="J97" s="104"/>
      <c r="K97" s="102"/>
    </row>
  </sheetData>
  <sheetProtection/>
  <mergeCells count="14">
    <mergeCell ref="D1:E1"/>
    <mergeCell ref="C2:D2"/>
    <mergeCell ref="A8:E8"/>
    <mergeCell ref="C3:E3"/>
    <mergeCell ref="B37:C37"/>
    <mergeCell ref="I38:I39"/>
    <mergeCell ref="J38:J39"/>
    <mergeCell ref="A9:E9"/>
    <mergeCell ref="B11:C11"/>
    <mergeCell ref="A29:A36"/>
    <mergeCell ref="B29:C29"/>
    <mergeCell ref="B31:C31"/>
    <mergeCell ref="B33:C33"/>
    <mergeCell ref="B35:C35"/>
  </mergeCells>
  <printOptions/>
  <pageMargins left="0.7480314960629921" right="0.3543307086614173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16">
      <selection activeCell="A9" sqref="A9:E9"/>
    </sheetView>
  </sheetViews>
  <sheetFormatPr defaultColWidth="9.140625" defaultRowHeight="12.75"/>
  <cols>
    <col min="1" max="1" width="41.7109375" style="0" customWidth="1"/>
    <col min="2" max="2" width="3.421875" style="0" customWidth="1"/>
    <col min="3" max="3" width="17.7109375" style="0" customWidth="1"/>
    <col min="4" max="4" width="13.57421875" style="0" customWidth="1"/>
    <col min="5" max="5" width="16.7109375" style="0" customWidth="1"/>
    <col min="7" max="8" width="0" style="0" hidden="1" customWidth="1"/>
  </cols>
  <sheetData>
    <row r="1" spans="1:5" ht="30" customHeight="1">
      <c r="A1" s="225"/>
      <c r="B1" s="225"/>
      <c r="C1" s="102"/>
      <c r="D1" s="263" t="s">
        <v>186</v>
      </c>
      <c r="E1" s="263"/>
    </row>
    <row r="2" spans="1:5" ht="15.75">
      <c r="A2" s="225"/>
      <c r="B2" s="225"/>
      <c r="C2" s="276" t="s">
        <v>1</v>
      </c>
      <c r="D2" s="276"/>
      <c r="E2" s="226"/>
    </row>
    <row r="3" spans="1:5" ht="50.25" customHeight="1">
      <c r="A3" s="225"/>
      <c r="B3" s="225"/>
      <c r="C3" s="277" t="s">
        <v>2</v>
      </c>
      <c r="D3" s="277"/>
      <c r="E3" s="277"/>
    </row>
    <row r="4" spans="1:5" ht="18" customHeight="1">
      <c r="A4" s="225"/>
      <c r="B4" s="225"/>
      <c r="C4" s="105"/>
      <c r="D4" s="106" t="s">
        <v>3</v>
      </c>
      <c r="E4" s="225"/>
    </row>
    <row r="5" spans="1:5" ht="18.75" customHeight="1">
      <c r="A5" s="225"/>
      <c r="B5" s="225"/>
      <c r="C5" s="108" t="s">
        <v>209</v>
      </c>
      <c r="D5" s="106"/>
      <c r="E5" s="225"/>
    </row>
    <row r="6" spans="1:5" ht="12.75">
      <c r="A6" s="225"/>
      <c r="B6" s="225"/>
      <c r="C6" s="14" t="s">
        <v>4</v>
      </c>
      <c r="D6" s="110"/>
      <c r="E6" s="225"/>
    </row>
    <row r="7" spans="1:5" ht="12.75">
      <c r="A7" s="225"/>
      <c r="B7" s="225"/>
      <c r="C7" s="19" t="s">
        <v>5</v>
      </c>
      <c r="D7" s="112"/>
      <c r="E7" s="225"/>
    </row>
    <row r="8" spans="1:5" ht="24.75" customHeight="1">
      <c r="A8" s="303" t="s">
        <v>128</v>
      </c>
      <c r="B8" s="303"/>
      <c r="C8" s="303"/>
      <c r="D8" s="303"/>
      <c r="E8" s="303"/>
    </row>
    <row r="9" spans="1:8" ht="33.75" customHeight="1">
      <c r="A9" s="267" t="s">
        <v>187</v>
      </c>
      <c r="B9" s="267"/>
      <c r="C9" s="267"/>
      <c r="D9" s="267"/>
      <c r="E9" s="267"/>
      <c r="G9" s="117">
        <v>327.3</v>
      </c>
      <c r="H9" s="118">
        <v>533.1</v>
      </c>
    </row>
    <row r="10" spans="1:5" ht="16.5">
      <c r="A10" s="227"/>
      <c r="B10" s="227"/>
      <c r="C10" s="227" t="s">
        <v>10</v>
      </c>
      <c r="D10" s="227"/>
      <c r="E10" s="227"/>
    </row>
    <row r="11" spans="1:5" ht="80.25" customHeight="1">
      <c r="A11" s="228"/>
      <c r="B11" s="268" t="s">
        <v>130</v>
      </c>
      <c r="C11" s="269"/>
      <c r="D11" s="229" t="s">
        <v>188</v>
      </c>
      <c r="E11" s="229" t="s">
        <v>189</v>
      </c>
    </row>
    <row r="12" spans="1:5" ht="15.75">
      <c r="A12" s="297" t="s">
        <v>190</v>
      </c>
      <c r="B12" s="298"/>
      <c r="C12" s="298"/>
      <c r="D12" s="298"/>
      <c r="E12" s="299"/>
    </row>
    <row r="13" spans="1:5" ht="33.75" customHeight="1">
      <c r="A13" s="143" t="s">
        <v>191</v>
      </c>
      <c r="B13" s="230">
        <v>1</v>
      </c>
      <c r="C13" s="231" t="s">
        <v>137</v>
      </c>
      <c r="D13" s="232">
        <v>3881.7163062293657</v>
      </c>
      <c r="E13" s="233">
        <f>D13/12/$H$9</f>
        <v>0.6067836406911408</v>
      </c>
    </row>
    <row r="14" spans="1:5" ht="47.25">
      <c r="A14" s="130" t="s">
        <v>192</v>
      </c>
      <c r="B14" s="234">
        <v>12</v>
      </c>
      <c r="C14" s="235" t="s">
        <v>151</v>
      </c>
      <c r="D14" s="236">
        <v>0</v>
      </c>
      <c r="E14" s="237">
        <f>D14/12/$H$9</f>
        <v>0</v>
      </c>
    </row>
    <row r="15" spans="1:5" ht="31.5">
      <c r="A15" s="130" t="s">
        <v>193</v>
      </c>
      <c r="B15" s="234">
        <v>2</v>
      </c>
      <c r="C15" s="235" t="s">
        <v>151</v>
      </c>
      <c r="D15" s="236">
        <v>0</v>
      </c>
      <c r="E15" s="237">
        <f>D15/12/$H$9</f>
        <v>0</v>
      </c>
    </row>
    <row r="16" spans="1:5" ht="31.5">
      <c r="A16" s="130" t="s">
        <v>194</v>
      </c>
      <c r="B16" s="234">
        <v>1</v>
      </c>
      <c r="C16" s="235" t="s">
        <v>151</v>
      </c>
      <c r="D16" s="238">
        <v>0</v>
      </c>
      <c r="E16" s="239">
        <f>D16/12/$H$9</f>
        <v>0</v>
      </c>
    </row>
    <row r="17" spans="1:5" ht="31.5" customHeight="1">
      <c r="A17" s="300" t="s">
        <v>139</v>
      </c>
      <c r="B17" s="301"/>
      <c r="C17" s="301"/>
      <c r="D17" s="301"/>
      <c r="E17" s="302"/>
    </row>
    <row r="18" spans="1:5" ht="15.75">
      <c r="A18" s="143" t="s">
        <v>195</v>
      </c>
      <c r="B18" s="230">
        <v>4</v>
      </c>
      <c r="C18" s="231" t="s">
        <v>151</v>
      </c>
      <c r="D18" s="240">
        <v>0</v>
      </c>
      <c r="E18" s="237">
        <f>D18/12/$H$9</f>
        <v>0</v>
      </c>
    </row>
    <row r="19" spans="1:5" ht="15.75">
      <c r="A19" s="130" t="s">
        <v>196</v>
      </c>
      <c r="B19" s="241"/>
      <c r="C19" s="235" t="s">
        <v>137</v>
      </c>
      <c r="D19" s="236">
        <v>0</v>
      </c>
      <c r="E19" s="237">
        <f>D19/12/$H$9</f>
        <v>0</v>
      </c>
    </row>
    <row r="20" spans="1:5" ht="31.5">
      <c r="A20" s="154" t="s">
        <v>197</v>
      </c>
      <c r="B20" s="242">
        <v>1</v>
      </c>
      <c r="C20" s="243" t="s">
        <v>198</v>
      </c>
      <c r="D20" s="244">
        <v>2083.6129781481573</v>
      </c>
      <c r="E20" s="237">
        <f>D20/12/$H$9</f>
        <v>0.32570702465893786</v>
      </c>
    </row>
    <row r="21" spans="1:5" ht="15.75">
      <c r="A21" s="285" t="s">
        <v>199</v>
      </c>
      <c r="B21" s="286"/>
      <c r="C21" s="286"/>
      <c r="D21" s="287"/>
      <c r="E21" s="288"/>
    </row>
    <row r="22" spans="1:5" ht="80.25" customHeight="1">
      <c r="A22" s="245" t="s">
        <v>200</v>
      </c>
      <c r="B22" s="289" t="s">
        <v>201</v>
      </c>
      <c r="C22" s="290"/>
      <c r="D22" s="246">
        <v>0</v>
      </c>
      <c r="E22" s="237">
        <f>D22/12/$H$9</f>
        <v>0</v>
      </c>
    </row>
    <row r="23" spans="1:8" ht="15.75">
      <c r="A23" s="247" t="s">
        <v>202</v>
      </c>
      <c r="B23" s="291" t="s">
        <v>198</v>
      </c>
      <c r="C23" s="292"/>
      <c r="D23" s="248">
        <v>3165.7009338975927</v>
      </c>
      <c r="E23" s="249">
        <f>D23/12/$H$9</f>
        <v>0.49485727097755156</v>
      </c>
      <c r="F23" s="250"/>
      <c r="G23" s="250"/>
      <c r="H23" s="250"/>
    </row>
    <row r="24" spans="1:5" ht="15.75">
      <c r="A24" s="293" t="s">
        <v>203</v>
      </c>
      <c r="B24" s="294"/>
      <c r="C24" s="294"/>
      <c r="D24" s="295"/>
      <c r="E24" s="296"/>
    </row>
    <row r="25" spans="1:5" ht="15.75">
      <c r="A25" s="251" t="s">
        <v>204</v>
      </c>
      <c r="B25" s="278"/>
      <c r="C25" s="279"/>
      <c r="D25" s="236"/>
      <c r="E25" s="252">
        <f>D25/12/$H$9</f>
        <v>0</v>
      </c>
    </row>
    <row r="26" spans="1:5" ht="31.5">
      <c r="A26" s="253" t="s">
        <v>205</v>
      </c>
      <c r="B26" s="280"/>
      <c r="C26" s="281"/>
      <c r="D26" s="236"/>
      <c r="E26" s="252">
        <f>D26/12/$H$9</f>
        <v>0</v>
      </c>
    </row>
    <row r="27" spans="1:5" ht="14.25">
      <c r="A27" s="282" t="s">
        <v>206</v>
      </c>
      <c r="B27" s="283"/>
      <c r="C27" s="283"/>
      <c r="D27" s="283"/>
      <c r="E27" s="284"/>
    </row>
    <row r="28" spans="1:5" ht="15.75">
      <c r="A28" s="254" t="s">
        <v>207</v>
      </c>
      <c r="B28" s="255"/>
      <c r="C28" s="255"/>
      <c r="D28" s="256">
        <f>D13+D14+D15+D16+D18+D19+D20+D22+D23+D25+D26</f>
        <v>9131.030218275117</v>
      </c>
      <c r="E28" s="257">
        <f>E13+E14+E15+E16+E18+E19+E20+E22+E23+E25+E26</f>
        <v>1.4273479363276302</v>
      </c>
    </row>
    <row r="30" ht="12.75">
      <c r="D30" s="258"/>
    </row>
  </sheetData>
  <sheetProtection/>
  <mergeCells count="15">
    <mergeCell ref="A9:E9"/>
    <mergeCell ref="B11:C11"/>
    <mergeCell ref="A12:E12"/>
    <mergeCell ref="A17:E17"/>
    <mergeCell ref="D1:E1"/>
    <mergeCell ref="C2:D2"/>
    <mergeCell ref="C3:E3"/>
    <mergeCell ref="A8:E8"/>
    <mergeCell ref="B25:C25"/>
    <mergeCell ref="B26:C26"/>
    <mergeCell ref="A27:E27"/>
    <mergeCell ref="A21:E21"/>
    <mergeCell ref="B22:C22"/>
    <mergeCell ref="B23:C23"/>
    <mergeCell ref="A24:E24"/>
  </mergeCells>
  <printOptions/>
  <pageMargins left="0.7480314960629921" right="0.3543307086614173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ОЭХ</cp:lastModifiedBy>
  <cp:lastPrinted>2012-07-27T06:20:15Z</cp:lastPrinted>
  <dcterms:created xsi:type="dcterms:W3CDTF">1996-10-08T23:32:33Z</dcterms:created>
  <dcterms:modified xsi:type="dcterms:W3CDTF">2012-07-27T06:21:04Z</dcterms:modified>
  <cp:category/>
  <cp:version/>
  <cp:contentType/>
  <cp:contentStatus/>
</cp:coreProperties>
</file>