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<sst xmlns="http://schemas.openxmlformats.org/spreadsheetml/2006/main" count="287" uniqueCount="205">
  <si>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</si>
  <si>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</si>
  <si>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</si>
  <si>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</si>
  <si>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</si>
  <si>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</si>
  <si>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</si>
  <si>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</si>
  <si>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</si>
  <si>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</si>
  <si>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21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</si>
  <si>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</si>
  <si>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</si>
  <si>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</si>
  <si>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</si>
  <si>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</si>
  <si>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</si>
  <si>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</si>
  <si>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</si>
  <si>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</si>
  <si>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</si>
  <si>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</si>
  <si>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</si>
  <si>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</si>
  <si>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</si>
  <si>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</si>
  <si>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</si>
  <si>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</si>
  <si>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</si>
  <si>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</si>
  <si>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</si>
  <si>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</si>
  <si>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</si>
  <si>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</si>
  <si>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</si>
  <si>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</si>
  <si>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</si>
  <si>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</si>
  <si>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</si>
  <si>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</si>
  <si>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</si>
  <si>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</si>
  <si>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</si>
  <si>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</si>
  <si>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</si>
  <si>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</si>
  <si>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</si>
  <si>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</si>
  <si>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</si>
  <si>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</si>
  <si>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</si>
  <si>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31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</si>
  <si>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</si>
  <si>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</si>
  <si>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</si>
  <si>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</si>
  <si>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</si>
  <si>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</si>
  <si>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</si>
  <si>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</si>
  <si>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</si>
  <si>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</si>
  <si>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</si>
  <si>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бутовый, ленточный</t>
  </si>
  <si>
    <t>деформация, трещины</t>
  </si>
  <si>
    <t>2. Наружные и внутренние капитальные стены</t>
  </si>
  <si>
    <t>бревенчатые</t>
  </si>
  <si>
    <t>деформация,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</si>
  <si>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</si>
  <si>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</si>
  <si>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</si>
  <si>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</si>
  <si>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</si>
  <si>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прогибы балок, гниль</t>
  </si>
  <si>
    <t>междуэтажные</t>
  </si>
  <si>
    <t>подвальные</t>
  </si>
  <si>
    <t>(другое)</t>
  </si>
  <si>
    <t>5. Крыша</t>
  </si>
  <si>
    <t>железо по деревянной обрешетке</t>
  </si>
  <si>
    <t>ржавчина, трещины в обрешетке, гиль</t>
  </si>
  <si>
    <t>6. Полы</t>
  </si>
  <si>
    <t>дощатые</t>
  </si>
  <si>
    <t>щели, гниль</t>
  </si>
  <si>
    <t>7. Проемы</t>
  </si>
  <si>
    <t>окна</t>
  </si>
  <si>
    <t xml:space="preserve"> двухстворные</t>
  </si>
  <si>
    <t xml:space="preserve"> трещины, гниль</t>
  </si>
  <si>
    <t>двери</t>
  </si>
  <si>
    <t>филенчатые</t>
  </si>
  <si>
    <t>8. Отделка</t>
  </si>
  <si>
    <t>внутренняя</t>
  </si>
  <si>
    <t xml:space="preserve"> шпаклевка, побелка, покраска </t>
  </si>
  <si>
    <t>трещины, отколы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</si>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</sst>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7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7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</cols>
  <sheetData>
    <row r="1" spans="1:3" ht="27" customHeight="1">
      <c r="A1" s="1"/>
      <c r="B1" s="235" t="s">
        <v>0</v>
      </c>
      <c r="C1" s="235"/>
    </row>
    <row r="2" spans="1:3" ht="15.75">
      <c r="A2" s="1"/>
      <c r="B2" s="232" t="s">
        <v>1</v>
      </c>
      <c r="C2" s="232"/>
    </row>
    <row r="3" spans="1:3" ht="63" customHeight="1">
      <c r="A3" s="1"/>
      <c r="B3" s="231" t="s">
        <v>2</v>
      </c>
      <c r="C3" s="231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2" t="s">
        <v>6</v>
      </c>
      <c r="B7" s="232"/>
      <c r="C7" s="232"/>
    </row>
    <row r="8" spans="1:3" ht="33" customHeight="1">
      <c r="A8" s="233" t="s">
        <v>7</v>
      </c>
      <c r="B8" s="233"/>
      <c r="C8" s="233"/>
    </row>
    <row r="9" spans="1:3" ht="15.75">
      <c r="A9" s="232" t="s">
        <v>8</v>
      </c>
      <c r="B9" s="232"/>
      <c r="C9" s="232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11">
        <v>1904</v>
      </c>
      <c r="C13" s="3"/>
    </row>
    <row r="14" spans="1:3" ht="15.75">
      <c r="A14" s="234" t="s">
        <v>15</v>
      </c>
      <c r="B14" s="234"/>
      <c r="C14" s="13">
        <v>0.59</v>
      </c>
    </row>
    <row r="15" spans="1:3" ht="15.75">
      <c r="A15" s="8" t="s">
        <v>16</v>
      </c>
      <c r="B15" s="9" t="s">
        <v>13</v>
      </c>
      <c r="C15" s="14"/>
    </row>
    <row r="16" spans="1:3" ht="15.75">
      <c r="A16" s="8" t="s">
        <v>17</v>
      </c>
      <c r="B16" s="9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5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4</v>
      </c>
      <c r="C23" s="3"/>
    </row>
    <row r="24" spans="1:3" ht="33" customHeight="1">
      <c r="A24" s="231" t="s">
        <v>26</v>
      </c>
      <c r="B24" s="231"/>
      <c r="C24" s="16" t="s">
        <v>19</v>
      </c>
    </row>
    <row r="25" spans="1:3" ht="31.5" customHeight="1">
      <c r="A25" s="231" t="s">
        <v>27</v>
      </c>
      <c r="B25" s="231"/>
      <c r="C25" s="17" t="s">
        <v>19</v>
      </c>
    </row>
    <row r="26" spans="1:3" ht="46.5" customHeight="1">
      <c r="A26" s="231" t="s">
        <v>28</v>
      </c>
      <c r="B26" s="231"/>
      <c r="C26" s="16" t="s">
        <v>19</v>
      </c>
    </row>
    <row r="27" spans="1:3" ht="15.75">
      <c r="A27" s="8" t="s">
        <v>29</v>
      </c>
      <c r="B27" s="10">
        <v>1197</v>
      </c>
      <c r="C27" s="18" t="s">
        <v>30</v>
      </c>
    </row>
    <row r="28" spans="1:3" ht="15.75">
      <c r="A28" s="8" t="s">
        <v>31</v>
      </c>
      <c r="B28" s="8"/>
      <c r="C28" s="8"/>
    </row>
    <row r="29" spans="1:3" ht="15.75">
      <c r="A29" s="19" t="s">
        <v>32</v>
      </c>
      <c r="B29" s="8"/>
      <c r="C29" s="8"/>
    </row>
    <row r="30" spans="1:3" ht="15.75">
      <c r="A30" s="19" t="s">
        <v>33</v>
      </c>
      <c r="B30" s="20">
        <v>245.7</v>
      </c>
      <c r="C30" s="10" t="s">
        <v>34</v>
      </c>
    </row>
    <row r="31" spans="1:3" ht="15.75">
      <c r="A31" s="19" t="s">
        <v>35</v>
      </c>
      <c r="B31" s="18">
        <v>245.7</v>
      </c>
      <c r="C31" s="18" t="s">
        <v>34</v>
      </c>
    </row>
    <row r="32" spans="1:3" ht="15.75">
      <c r="A32" s="21" t="s">
        <v>36</v>
      </c>
      <c r="B32" s="18">
        <v>145.8</v>
      </c>
      <c r="C32" s="18" t="s">
        <v>34</v>
      </c>
    </row>
    <row r="33" spans="1:3" ht="47.25">
      <c r="A33" s="22" t="s">
        <v>37</v>
      </c>
      <c r="B33" s="23">
        <v>0</v>
      </c>
      <c r="C33" s="18" t="s">
        <v>34</v>
      </c>
    </row>
    <row r="34" spans="1:3" ht="63">
      <c r="A34" s="22" t="s">
        <v>38</v>
      </c>
      <c r="B34" s="23">
        <v>0</v>
      </c>
      <c r="C34" s="18" t="s">
        <v>34</v>
      </c>
    </row>
    <row r="35" spans="1:3" ht="15.75">
      <c r="A35" s="8" t="s">
        <v>39</v>
      </c>
      <c r="B35" s="18">
        <v>0</v>
      </c>
      <c r="C35" s="18" t="s">
        <v>40</v>
      </c>
    </row>
    <row r="36" spans="1:3" ht="31.5">
      <c r="A36" s="2" t="s">
        <v>41</v>
      </c>
      <c r="B36" s="18">
        <v>0</v>
      </c>
      <c r="C36" s="18" t="s">
        <v>34</v>
      </c>
    </row>
    <row r="37" spans="1:3" ht="15.75">
      <c r="A37" s="8" t="s">
        <v>42</v>
      </c>
      <c r="B37" s="23">
        <v>0</v>
      </c>
      <c r="C37" s="18" t="s">
        <v>34</v>
      </c>
    </row>
    <row r="38" spans="1:3" ht="47.25">
      <c r="A38" s="24" t="s">
        <v>43</v>
      </c>
      <c r="B38" s="25">
        <v>0</v>
      </c>
      <c r="C38" s="8" t="s">
        <v>34</v>
      </c>
    </row>
    <row r="39" spans="1:3" ht="47.25">
      <c r="A39" s="26" t="s">
        <v>44</v>
      </c>
      <c r="B39" s="27">
        <v>483</v>
      </c>
      <c r="C39" s="28"/>
    </row>
    <row r="40" spans="1:3" ht="15.75">
      <c r="A40" s="29" t="s">
        <v>45</v>
      </c>
      <c r="B40" s="25">
        <v>0</v>
      </c>
      <c r="C40" s="30" t="s">
        <v>34</v>
      </c>
    </row>
    <row r="41" spans="1:3" ht="15.75">
      <c r="A41" s="31" t="s">
        <v>46</v>
      </c>
      <c r="B41" s="25"/>
      <c r="C41" s="30" t="s">
        <v>34</v>
      </c>
    </row>
    <row r="42" spans="1:3" ht="15.75">
      <c r="A42" s="29" t="s">
        <v>47</v>
      </c>
      <c r="B42" s="25">
        <v>330</v>
      </c>
      <c r="C42" s="30" t="s">
        <v>34</v>
      </c>
    </row>
    <row r="43" spans="1:3" ht="15.75">
      <c r="A43" s="19" t="s">
        <v>48</v>
      </c>
      <c r="B43" s="20">
        <v>153</v>
      </c>
      <c r="C43" s="32" t="s">
        <v>34</v>
      </c>
    </row>
    <row r="44" spans="1:3" ht="15.75">
      <c r="A44" s="1" t="s">
        <v>49</v>
      </c>
      <c r="B44" s="33"/>
      <c r="C44" s="33"/>
    </row>
    <row r="45" spans="1:3" ht="15.75">
      <c r="A45" s="1" t="s">
        <v>50</v>
      </c>
      <c r="B45" s="34" t="s">
        <v>51</v>
      </c>
      <c r="C45" s="33" t="s">
        <v>52</v>
      </c>
    </row>
    <row r="46" spans="1:3" ht="15.75">
      <c r="A46" s="1" t="s">
        <v>53</v>
      </c>
      <c r="B46" s="35">
        <v>359.8</v>
      </c>
      <c r="C46" s="10" t="s">
        <v>34</v>
      </c>
    </row>
    <row r="47" spans="1:3" ht="15.75">
      <c r="A47" s="36" t="s">
        <v>54</v>
      </c>
      <c r="B47" s="37"/>
      <c r="C47" s="8"/>
    </row>
    <row r="48" spans="1:3" ht="15.75">
      <c r="A48" s="38" t="s">
        <v>55</v>
      </c>
      <c r="B48" s="39"/>
      <c r="C48" s="8"/>
    </row>
    <row r="49" spans="1:3" ht="15.75">
      <c r="A49" s="38" t="s">
        <v>56</v>
      </c>
      <c r="B49" s="40">
        <v>359.8</v>
      </c>
      <c r="C49" s="8"/>
    </row>
    <row r="50" spans="1:3" ht="15.75">
      <c r="A50" s="38" t="s">
        <v>57</v>
      </c>
      <c r="B50" s="39"/>
      <c r="C50" s="8"/>
    </row>
    <row r="51" spans="1:3" ht="15.75">
      <c r="A51" s="232" t="s">
        <v>58</v>
      </c>
      <c r="B51" s="232"/>
      <c r="C51" s="232"/>
    </row>
    <row r="52" spans="1:3" ht="15.75">
      <c r="A52" s="1"/>
      <c r="B52" s="3"/>
      <c r="C52" s="3"/>
    </row>
    <row r="53" spans="1:3" ht="110.25">
      <c r="A53" s="41" t="s">
        <v>59</v>
      </c>
      <c r="B53" s="41" t="s">
        <v>60</v>
      </c>
      <c r="C53" s="41" t="s">
        <v>61</v>
      </c>
    </row>
    <row r="54" spans="1:3" ht="31.5">
      <c r="A54" s="42" t="s">
        <v>62</v>
      </c>
      <c r="B54" s="43" t="s">
        <v>63</v>
      </c>
      <c r="C54" s="44" t="s">
        <v>64</v>
      </c>
    </row>
    <row r="55" spans="1:3" ht="31.5">
      <c r="A55" s="42" t="s">
        <v>65</v>
      </c>
      <c r="B55" s="43" t="s">
        <v>66</v>
      </c>
      <c r="C55" s="44" t="s">
        <v>67</v>
      </c>
    </row>
    <row r="56" spans="1:3" ht="15.75">
      <c r="A56" s="45" t="s">
        <v>68</v>
      </c>
      <c r="B56" s="46" t="s">
        <v>69</v>
      </c>
      <c r="C56" s="44"/>
    </row>
    <row r="57" spans="1:3" ht="15.75">
      <c r="A57" s="47" t="s">
        <v>70</v>
      </c>
      <c r="B57" s="48"/>
      <c r="C57" s="49"/>
    </row>
    <row r="58" spans="1:3" ht="31.5">
      <c r="A58" s="50" t="s">
        <v>71</v>
      </c>
      <c r="B58" s="51" t="s">
        <v>72</v>
      </c>
      <c r="C58" s="52" t="s">
        <v>73</v>
      </c>
    </row>
    <row r="59" spans="1:3" ht="15.75">
      <c r="A59" s="50" t="s">
        <v>74</v>
      </c>
      <c r="B59" s="53"/>
      <c r="C59" s="52"/>
    </row>
    <row r="60" spans="1:3" ht="15.75">
      <c r="A60" s="50" t="s">
        <v>75</v>
      </c>
      <c r="B60" s="53"/>
      <c r="C60" s="52"/>
    </row>
    <row r="61" spans="1:3" ht="15.75">
      <c r="A61" s="54" t="s">
        <v>76</v>
      </c>
      <c r="B61" s="55"/>
      <c r="C61" s="56"/>
    </row>
    <row r="62" spans="1:3" ht="47.25">
      <c r="A62" s="57" t="s">
        <v>77</v>
      </c>
      <c r="B62" s="58" t="s">
        <v>78</v>
      </c>
      <c r="C62" s="52" t="s">
        <v>79</v>
      </c>
    </row>
    <row r="63" spans="1:3" ht="15.75">
      <c r="A63" s="59" t="s">
        <v>80</v>
      </c>
      <c r="B63" s="43" t="s">
        <v>81</v>
      </c>
      <c r="C63" s="60" t="s">
        <v>82</v>
      </c>
    </row>
    <row r="64" spans="1:3" ht="15.75">
      <c r="A64" s="47" t="s">
        <v>83</v>
      </c>
      <c r="B64" s="61"/>
      <c r="C64" s="62"/>
    </row>
    <row r="65" spans="1:3" ht="15.75">
      <c r="A65" s="63" t="s">
        <v>84</v>
      </c>
      <c r="B65" s="64" t="s">
        <v>85</v>
      </c>
      <c r="C65" s="65" t="s">
        <v>86</v>
      </c>
    </row>
    <row r="66" spans="1:3" ht="15.75">
      <c r="A66" s="66" t="s">
        <v>87</v>
      </c>
      <c r="B66" s="67" t="s">
        <v>88</v>
      </c>
      <c r="C66" s="68"/>
    </row>
    <row r="67" spans="1:3" ht="15.75">
      <c r="A67" s="69" t="s">
        <v>76</v>
      </c>
      <c r="B67" s="70"/>
      <c r="C67" s="71"/>
    </row>
    <row r="68" spans="1:3" ht="15.75">
      <c r="A68" s="47" t="s">
        <v>89</v>
      </c>
      <c r="B68" s="61"/>
      <c r="C68" s="62"/>
    </row>
    <row r="69" spans="1:3" ht="31.5">
      <c r="A69" s="66" t="s">
        <v>90</v>
      </c>
      <c r="B69" s="64" t="s">
        <v>91</v>
      </c>
      <c r="C69" s="72" t="s">
        <v>92</v>
      </c>
    </row>
    <row r="70" spans="1:3" ht="15.75">
      <c r="A70" s="63" t="s">
        <v>93</v>
      </c>
      <c r="B70" s="64"/>
      <c r="C70" s="72"/>
    </row>
    <row r="71" spans="1:3" ht="15.75">
      <c r="A71" s="66" t="s">
        <v>76</v>
      </c>
      <c r="B71" s="67"/>
      <c r="C71" s="71"/>
    </row>
    <row r="72" spans="1:3" ht="31.5">
      <c r="A72" s="47" t="s">
        <v>94</v>
      </c>
      <c r="B72" s="61"/>
      <c r="C72" s="62"/>
    </row>
    <row r="73" spans="1:3" ht="15.75">
      <c r="A73" s="66" t="s">
        <v>95</v>
      </c>
      <c r="B73" s="67" t="s">
        <v>96</v>
      </c>
      <c r="C73" s="68"/>
    </row>
    <row r="74" spans="1:3" ht="15.75">
      <c r="A74" s="66" t="s">
        <v>97</v>
      </c>
      <c r="B74" s="67" t="s">
        <v>19</v>
      </c>
      <c r="C74" s="68"/>
    </row>
    <row r="75" spans="1:3" ht="15.75">
      <c r="A75" s="66" t="s">
        <v>98</v>
      </c>
      <c r="B75" s="67" t="s">
        <v>19</v>
      </c>
      <c r="C75" s="68"/>
    </row>
    <row r="76" spans="1:3" ht="15.75">
      <c r="A76" s="66" t="s">
        <v>99</v>
      </c>
      <c r="B76" s="67" t="s">
        <v>96</v>
      </c>
      <c r="C76" s="68"/>
    </row>
    <row r="77" spans="1:3" ht="15.75">
      <c r="A77" s="66" t="s">
        <v>100</v>
      </c>
      <c r="B77" s="67" t="s">
        <v>19</v>
      </c>
      <c r="C77" s="68"/>
    </row>
    <row r="78" spans="1:3" ht="15.75">
      <c r="A78" s="66" t="s">
        <v>101</v>
      </c>
      <c r="B78" s="67" t="s">
        <v>19</v>
      </c>
      <c r="C78" s="68"/>
    </row>
    <row r="79" spans="1:3" ht="15.75">
      <c r="A79" s="66" t="s">
        <v>102</v>
      </c>
      <c r="B79" s="67" t="s">
        <v>19</v>
      </c>
      <c r="C79" s="68"/>
    </row>
    <row r="80" spans="1:3" ht="15.75">
      <c r="A80" s="66" t="s">
        <v>103</v>
      </c>
      <c r="B80" s="67" t="s">
        <v>19</v>
      </c>
      <c r="C80" s="68"/>
    </row>
    <row r="81" spans="1:3" ht="15.75">
      <c r="A81" s="69" t="s">
        <v>104</v>
      </c>
      <c r="B81" s="67"/>
      <c r="C81" s="68"/>
    </row>
    <row r="82" spans="1:3" ht="47.25">
      <c r="A82" s="47" t="s">
        <v>105</v>
      </c>
      <c r="B82" s="61"/>
      <c r="C82" s="62"/>
    </row>
    <row r="83" spans="1:3" ht="15.75">
      <c r="A83" s="66" t="s">
        <v>106</v>
      </c>
      <c r="B83" s="67" t="s">
        <v>96</v>
      </c>
      <c r="C83" s="68"/>
    </row>
    <row r="84" spans="1:3" ht="15.75">
      <c r="A84" s="66" t="s">
        <v>107</v>
      </c>
      <c r="B84" s="67" t="s">
        <v>96</v>
      </c>
      <c r="C84" s="68"/>
    </row>
    <row r="85" spans="1:3" ht="15.75">
      <c r="A85" s="66" t="s">
        <v>108</v>
      </c>
      <c r="B85" s="67" t="s">
        <v>96</v>
      </c>
      <c r="C85" s="68" t="s">
        <v>109</v>
      </c>
    </row>
    <row r="86" spans="1:3" ht="15.75">
      <c r="A86" s="66" t="s">
        <v>110</v>
      </c>
      <c r="B86" s="67" t="s">
        <v>96</v>
      </c>
      <c r="C86" s="68"/>
    </row>
    <row r="87" spans="1:3" ht="15.75">
      <c r="A87" s="66" t="s">
        <v>111</v>
      </c>
      <c r="B87" s="67" t="s">
        <v>19</v>
      </c>
      <c r="C87" s="68"/>
    </row>
    <row r="88" spans="1:3" ht="15.75">
      <c r="A88" s="66" t="s">
        <v>112</v>
      </c>
      <c r="B88" s="67" t="s">
        <v>113</v>
      </c>
      <c r="C88" s="68"/>
    </row>
    <row r="89" spans="1:3" ht="15.75">
      <c r="A89" s="66" t="s">
        <v>114</v>
      </c>
      <c r="B89" s="67" t="s">
        <v>19</v>
      </c>
      <c r="C89" s="68"/>
    </row>
    <row r="90" spans="1:3" ht="15.75">
      <c r="A90" s="66" t="s">
        <v>115</v>
      </c>
      <c r="B90" s="67" t="s">
        <v>19</v>
      </c>
      <c r="C90" s="68"/>
    </row>
    <row r="91" spans="1:3" ht="15.75">
      <c r="A91" s="66" t="s">
        <v>116</v>
      </c>
      <c r="B91" s="67" t="s">
        <v>19</v>
      </c>
      <c r="C91" s="68"/>
    </row>
    <row r="92" spans="1:3" ht="15.75">
      <c r="A92" s="73" t="s">
        <v>76</v>
      </c>
      <c r="B92" s="70"/>
      <c r="C92" s="74"/>
    </row>
    <row r="93" spans="1:3" ht="15.75">
      <c r="A93" s="75" t="s">
        <v>117</v>
      </c>
      <c r="B93" s="43" t="s">
        <v>69</v>
      </c>
      <c r="C93" s="44" t="s">
        <v>118</v>
      </c>
    </row>
    <row r="94" spans="1:3" ht="47.25">
      <c r="A94" s="12" t="s">
        <v>203</v>
      </c>
      <c r="B94" s="3"/>
      <c r="C94" s="3" t="s">
        <v>119</v>
      </c>
    </row>
    <row r="95" spans="1:3" ht="15.75">
      <c r="A95" s="6" t="s">
        <v>120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121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25">
      <selection activeCell="C6" sqref="C6"/>
    </sheetView>
  </sheetViews>
  <sheetFormatPr defaultColWidth="9.140625" defaultRowHeight="12.75"/>
  <cols>
    <col min="1" max="1" width="31.00390625" style="0" customWidth="1"/>
    <col min="2" max="2" width="6.00390625" style="0" customWidth="1"/>
    <col min="3" max="3" width="24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1" ht="28.5" customHeight="1">
      <c r="A1" s="76"/>
      <c r="B1" s="77"/>
      <c r="C1" s="76"/>
      <c r="D1" s="235" t="s">
        <v>122</v>
      </c>
      <c r="E1" s="235"/>
      <c r="F1" s="76"/>
      <c r="G1" s="76"/>
      <c r="H1" s="76"/>
      <c r="I1" s="78"/>
      <c r="J1" s="78"/>
      <c r="K1" s="76"/>
    </row>
    <row r="2" spans="1:11" ht="15.75">
      <c r="A2" s="77"/>
      <c r="B2" s="77"/>
      <c r="C2" s="248" t="s">
        <v>1</v>
      </c>
      <c r="D2" s="248"/>
      <c r="E2" s="77"/>
      <c r="F2" s="77"/>
      <c r="G2" s="77"/>
      <c r="H2" s="76"/>
      <c r="I2" s="78"/>
      <c r="J2" s="78"/>
      <c r="K2" s="76"/>
    </row>
    <row r="3" spans="1:11" ht="61.5" customHeight="1">
      <c r="A3" s="77"/>
      <c r="B3" s="76"/>
      <c r="C3" s="249" t="s">
        <v>2</v>
      </c>
      <c r="D3" s="249"/>
      <c r="E3" s="77"/>
      <c r="F3" s="77"/>
      <c r="G3" s="77"/>
      <c r="H3" s="76"/>
      <c r="I3" s="78"/>
      <c r="J3" s="78"/>
      <c r="K3" s="76"/>
    </row>
    <row r="4" spans="1:11" ht="15.75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</row>
    <row r="5" spans="1:11" ht="15.75">
      <c r="A5" s="77"/>
      <c r="B5" s="77"/>
      <c r="C5" s="82" t="s">
        <v>204</v>
      </c>
      <c r="D5" s="80"/>
      <c r="E5" s="83"/>
      <c r="F5" s="77"/>
      <c r="G5" s="77"/>
      <c r="H5" s="76"/>
      <c r="I5" s="78"/>
      <c r="J5" s="78"/>
      <c r="K5" s="76"/>
    </row>
    <row r="6" spans="1:11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</row>
    <row r="7" spans="1:11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</row>
    <row r="8" spans="1:11" ht="15.75">
      <c r="A8" s="248" t="s">
        <v>123</v>
      </c>
      <c r="B8" s="248"/>
      <c r="C8" s="248"/>
      <c r="D8" s="248"/>
      <c r="E8" s="248"/>
      <c r="F8" s="87"/>
      <c r="G8" s="87"/>
      <c r="H8" s="88"/>
      <c r="I8" s="89"/>
      <c r="J8" s="78"/>
      <c r="K8" s="88"/>
    </row>
    <row r="9" spans="1:11" ht="44.25" customHeight="1">
      <c r="A9" s="239" t="s">
        <v>124</v>
      </c>
      <c r="B9" s="239"/>
      <c r="C9" s="239"/>
      <c r="D9" s="239"/>
      <c r="E9" s="239"/>
      <c r="F9" s="87"/>
      <c r="G9" s="87"/>
      <c r="H9" s="88"/>
      <c r="I9" s="89"/>
      <c r="J9" s="78"/>
      <c r="K9" s="88"/>
    </row>
    <row r="10" spans="1:11" ht="15.75">
      <c r="A10" s="90"/>
      <c r="B10" s="90"/>
      <c r="C10" s="88"/>
      <c r="D10" s="90" t="s">
        <v>10</v>
      </c>
      <c r="E10" s="90"/>
      <c r="F10" s="87"/>
      <c r="G10" s="91">
        <v>245.7</v>
      </c>
      <c r="H10" s="92">
        <v>145.8</v>
      </c>
      <c r="I10" s="89"/>
      <c r="J10" s="78"/>
      <c r="K10" s="88"/>
    </row>
    <row r="11" spans="1:11" ht="95.25" customHeight="1">
      <c r="A11" s="93"/>
      <c r="B11" s="240" t="s">
        <v>125</v>
      </c>
      <c r="C11" s="241"/>
      <c r="D11" s="94" t="s">
        <v>126</v>
      </c>
      <c r="E11" s="94" t="s">
        <v>127</v>
      </c>
      <c r="F11" s="94" t="s">
        <v>128</v>
      </c>
      <c r="G11" s="95"/>
      <c r="H11" s="96"/>
      <c r="I11" s="97" t="s">
        <v>129</v>
      </c>
      <c r="J11" s="78"/>
      <c r="K11" s="96"/>
    </row>
    <row r="12" spans="1:11" ht="15">
      <c r="A12" s="98" t="s">
        <v>130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</row>
    <row r="13" spans="1:11" ht="47.25">
      <c r="A13" s="104" t="s">
        <v>131</v>
      </c>
      <c r="B13" s="105"/>
      <c r="C13" s="106" t="s">
        <v>132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133</v>
      </c>
      <c r="K13" s="76"/>
    </row>
    <row r="14" spans="1:11" ht="15">
      <c r="A14" s="110" t="s">
        <v>134</v>
      </c>
      <c r="B14" s="111"/>
      <c r="C14" s="111"/>
      <c r="D14" s="112"/>
      <c r="E14" s="113"/>
      <c r="F14" s="114"/>
      <c r="G14" s="115">
        <f>SUM(D15:D21)</f>
        <v>13788.40649268932</v>
      </c>
      <c r="H14" s="116">
        <f>SUM(F15:F21)</f>
        <v>7.880890770855808</v>
      </c>
      <c r="I14" s="78"/>
      <c r="J14" s="78"/>
      <c r="K14" s="76"/>
    </row>
    <row r="15" spans="1:11" ht="31.5">
      <c r="A15" s="117" t="s">
        <v>135</v>
      </c>
      <c r="B15" s="118">
        <v>2</v>
      </c>
      <c r="C15" s="119" t="s">
        <v>132</v>
      </c>
      <c r="D15" s="120">
        <v>2159.0931889411454</v>
      </c>
      <c r="E15" s="121">
        <f aca="true" t="shared" si="0" ref="E15:E21">D15/$G$10/12</f>
        <v>0.7322931722090441</v>
      </c>
      <c r="F15" s="122">
        <f aca="true" t="shared" si="1" ref="F15:F21">D15/$H$10/12</f>
        <v>1.2340496050189445</v>
      </c>
      <c r="G15" s="109"/>
      <c r="H15" s="76"/>
      <c r="I15" s="78">
        <v>1.3</v>
      </c>
      <c r="J15" s="78" t="s">
        <v>133</v>
      </c>
      <c r="K15" s="76"/>
    </row>
    <row r="16" spans="1:11" ht="31.5">
      <c r="A16" s="104" t="s">
        <v>136</v>
      </c>
      <c r="B16" s="105">
        <v>2</v>
      </c>
      <c r="C16" s="123" t="s">
        <v>132</v>
      </c>
      <c r="D16" s="124">
        <v>585.0146037481762</v>
      </c>
      <c r="E16" s="121">
        <f t="shared" si="0"/>
        <v>0.1984176515222413</v>
      </c>
      <c r="F16" s="122">
        <f t="shared" si="1"/>
        <v>0.3343704868245177</v>
      </c>
      <c r="G16" s="109"/>
      <c r="H16" s="76"/>
      <c r="I16" s="78"/>
      <c r="J16" s="78"/>
      <c r="K16" s="76"/>
    </row>
    <row r="17" spans="1:11" ht="31.5">
      <c r="A17" s="104" t="s">
        <v>137</v>
      </c>
      <c r="B17" s="105"/>
      <c r="C17" s="123" t="s">
        <v>132</v>
      </c>
      <c r="D17" s="124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</row>
    <row r="18" spans="1:11" ht="47.25">
      <c r="A18" s="104" t="s">
        <v>138</v>
      </c>
      <c r="B18" s="105">
        <v>2</v>
      </c>
      <c r="C18" s="123" t="s">
        <v>132</v>
      </c>
      <c r="D18" s="124">
        <v>0</v>
      </c>
      <c r="E18" s="121">
        <f t="shared" si="0"/>
        <v>0</v>
      </c>
      <c r="F18" s="122">
        <f t="shared" si="1"/>
        <v>0</v>
      </c>
      <c r="G18" s="76"/>
      <c r="H18" s="76"/>
      <c r="I18" s="78"/>
      <c r="J18" s="78"/>
      <c r="K18" s="76"/>
    </row>
    <row r="19" spans="1:11" ht="60">
      <c r="A19" s="104" t="s">
        <v>139</v>
      </c>
      <c r="B19" s="125">
        <v>1</v>
      </c>
      <c r="C19" s="126" t="s">
        <v>140</v>
      </c>
      <c r="D19" s="124">
        <v>0</v>
      </c>
      <c r="E19" s="121">
        <f t="shared" si="0"/>
        <v>0</v>
      </c>
      <c r="F19" s="122">
        <f t="shared" si="1"/>
        <v>0</v>
      </c>
      <c r="G19" s="109"/>
      <c r="H19" s="76"/>
      <c r="I19" s="78"/>
      <c r="J19" s="78"/>
      <c r="K19" s="76"/>
    </row>
    <row r="20" spans="1:11" ht="31.5">
      <c r="A20" s="104" t="s">
        <v>141</v>
      </c>
      <c r="B20" s="127">
        <v>10.916666666666666</v>
      </c>
      <c r="C20" s="106" t="s">
        <v>142</v>
      </c>
      <c r="D20" s="124">
        <v>0</v>
      </c>
      <c r="E20" s="121">
        <f t="shared" si="0"/>
        <v>0</v>
      </c>
      <c r="F20" s="122">
        <f t="shared" si="1"/>
        <v>0</v>
      </c>
      <c r="G20" s="109"/>
      <c r="H20" s="76"/>
      <c r="I20" s="78"/>
      <c r="J20" s="78"/>
      <c r="K20" s="76"/>
    </row>
    <row r="21" spans="1:11" ht="31.5">
      <c r="A21" s="128" t="s">
        <v>143</v>
      </c>
      <c r="B21" s="129">
        <v>6</v>
      </c>
      <c r="C21" s="130" t="s">
        <v>132</v>
      </c>
      <c r="D21" s="131">
        <v>11044.2987</v>
      </c>
      <c r="E21" s="132">
        <f t="shared" si="0"/>
        <v>3.7458617216117216</v>
      </c>
      <c r="F21" s="122">
        <f t="shared" si="1"/>
        <v>6.312470679012345</v>
      </c>
      <c r="G21" s="109"/>
      <c r="H21" s="76"/>
      <c r="I21" s="78"/>
      <c r="J21" s="78"/>
      <c r="K21" s="76"/>
    </row>
    <row r="22" spans="1:11" ht="15">
      <c r="A22" s="133" t="s">
        <v>144</v>
      </c>
      <c r="B22" s="134"/>
      <c r="C22" s="134"/>
      <c r="D22" s="135"/>
      <c r="E22" s="136"/>
      <c r="F22" s="137"/>
      <c r="G22" s="109"/>
      <c r="H22" s="76"/>
      <c r="I22" s="78"/>
      <c r="J22" s="78"/>
      <c r="K22" s="76"/>
    </row>
    <row r="23" spans="1:11" ht="31.5">
      <c r="A23" s="117" t="s">
        <v>145</v>
      </c>
      <c r="B23" s="118">
        <v>1</v>
      </c>
      <c r="C23" s="119" t="s">
        <v>146</v>
      </c>
      <c r="D23" s="138">
        <v>0</v>
      </c>
      <c r="E23" s="121">
        <f>D23/$G$10/12</f>
        <v>0</v>
      </c>
      <c r="F23" s="122">
        <f>D23/$H$10/12</f>
        <v>0</v>
      </c>
      <c r="G23" s="139">
        <f>SUM(D23:D27)</f>
        <v>11275.994937109957</v>
      </c>
      <c r="H23" s="140">
        <f>SUM(F23:F27)</f>
        <v>6.44489879807382</v>
      </c>
      <c r="I23" s="78"/>
      <c r="J23" s="78"/>
      <c r="K23" s="76"/>
    </row>
    <row r="24" spans="1:11" ht="78.75">
      <c r="A24" s="141" t="s">
        <v>147</v>
      </c>
      <c r="B24" s="105">
        <v>2</v>
      </c>
      <c r="C24" s="123" t="s">
        <v>146</v>
      </c>
      <c r="D24" s="138">
        <v>11275.994937109957</v>
      </c>
      <c r="E24" s="121">
        <f>D24/$G$10/12</f>
        <v>3.8244454406152344</v>
      </c>
      <c r="F24" s="122">
        <f>D24/$H$10/12</f>
        <v>6.44489879807382</v>
      </c>
      <c r="G24" s="109"/>
      <c r="H24" s="76"/>
      <c r="I24" s="78"/>
      <c r="J24" s="78"/>
      <c r="K24" s="76"/>
    </row>
    <row r="25" spans="1:11" ht="47.25">
      <c r="A25" s="104" t="s">
        <v>148</v>
      </c>
      <c r="B25" s="125">
        <v>1</v>
      </c>
      <c r="C25" s="142" t="s">
        <v>149</v>
      </c>
      <c r="D25" s="138">
        <v>0</v>
      </c>
      <c r="E25" s="121">
        <f>D25/$G$10/12</f>
        <v>0</v>
      </c>
      <c r="F25" s="122">
        <f>D25/$H$10/12</f>
        <v>0</v>
      </c>
      <c r="G25" s="109"/>
      <c r="H25" s="76"/>
      <c r="I25" s="143" t="s">
        <v>150</v>
      </c>
      <c r="J25" s="144" t="s">
        <v>151</v>
      </c>
      <c r="K25" s="76"/>
    </row>
    <row r="26" spans="1:11" ht="63">
      <c r="A26" s="104" t="s">
        <v>152</v>
      </c>
      <c r="B26" s="105">
        <v>2</v>
      </c>
      <c r="C26" s="123" t="s">
        <v>146</v>
      </c>
      <c r="D26" s="138">
        <v>0</v>
      </c>
      <c r="E26" s="121">
        <f>D26/$G$10/12</f>
        <v>0</v>
      </c>
      <c r="F26" s="122">
        <f>D26/$H$10/12</f>
        <v>0</v>
      </c>
      <c r="G26" s="76"/>
      <c r="H26" s="76"/>
      <c r="I26" s="78">
        <v>0.38</v>
      </c>
      <c r="J26" s="78" t="s">
        <v>133</v>
      </c>
      <c r="K26" s="76"/>
    </row>
    <row r="27" spans="1:11" ht="31.5">
      <c r="A27" s="128" t="s">
        <v>153</v>
      </c>
      <c r="B27" s="129">
        <v>1</v>
      </c>
      <c r="C27" s="130" t="s">
        <v>154</v>
      </c>
      <c r="D27" s="138">
        <v>0</v>
      </c>
      <c r="E27" s="121">
        <f>D27/$G$10/12</f>
        <v>0</v>
      </c>
      <c r="F27" s="122">
        <f>D27/$H$10/12</f>
        <v>0</v>
      </c>
      <c r="G27" s="109"/>
      <c r="H27" s="76"/>
      <c r="I27" s="143" t="s">
        <v>155</v>
      </c>
      <c r="J27" s="144" t="s">
        <v>156</v>
      </c>
      <c r="K27" s="76"/>
    </row>
    <row r="28" spans="1:11" ht="15">
      <c r="A28" s="145" t="s">
        <v>157</v>
      </c>
      <c r="B28" s="146"/>
      <c r="C28" s="146"/>
      <c r="D28" s="147"/>
      <c r="E28" s="146"/>
      <c r="F28" s="148"/>
      <c r="G28" s="109"/>
      <c r="H28" s="76"/>
      <c r="I28" s="78">
        <v>1.82</v>
      </c>
      <c r="J28" s="78" t="s">
        <v>158</v>
      </c>
      <c r="K28" s="76"/>
    </row>
    <row r="29" spans="1:11" ht="15.75">
      <c r="A29" s="242" t="s">
        <v>159</v>
      </c>
      <c r="B29" s="244" t="s">
        <v>160</v>
      </c>
      <c r="C29" s="245"/>
      <c r="D29" s="138"/>
      <c r="E29" s="121"/>
      <c r="F29" s="122">
        <f aca="true" t="shared" si="2" ref="F29:F39">D29/$H$10/12</f>
        <v>0</v>
      </c>
      <c r="G29" s="149">
        <f>SUM(D29:D39)</f>
        <v>3293.5102573180266</v>
      </c>
      <c r="H29" s="150">
        <f>SUM(F29:F39)</f>
        <v>1.8824361324405727</v>
      </c>
      <c r="I29" s="78"/>
      <c r="J29" s="78"/>
      <c r="K29" s="76"/>
    </row>
    <row r="30" spans="1:11" ht="30">
      <c r="A30" s="243"/>
      <c r="B30" s="105">
        <v>2</v>
      </c>
      <c r="C30" s="151" t="s">
        <v>161</v>
      </c>
      <c r="D30" s="138">
        <v>0</v>
      </c>
      <c r="E30" s="121">
        <f>D30/$G$10/12</f>
        <v>0</v>
      </c>
      <c r="F30" s="122">
        <f t="shared" si="2"/>
        <v>0</v>
      </c>
      <c r="G30" s="152"/>
      <c r="H30" s="153"/>
      <c r="I30" s="143">
        <v>72.08</v>
      </c>
      <c r="J30" s="144" t="s">
        <v>162</v>
      </c>
      <c r="K30" s="153"/>
    </row>
    <row r="31" spans="1:11" ht="15.75">
      <c r="A31" s="243"/>
      <c r="B31" s="246" t="s">
        <v>163</v>
      </c>
      <c r="C31" s="247"/>
      <c r="D31" s="138"/>
      <c r="E31" s="121"/>
      <c r="F31" s="122">
        <f t="shared" si="2"/>
        <v>0</v>
      </c>
      <c r="G31" s="152"/>
      <c r="H31" s="153"/>
      <c r="I31" s="154"/>
      <c r="J31" s="78"/>
      <c r="K31" s="153"/>
    </row>
    <row r="32" spans="1:11" ht="15.75">
      <c r="A32" s="243"/>
      <c r="B32" s="105">
        <v>2</v>
      </c>
      <c r="C32" s="151" t="s">
        <v>161</v>
      </c>
      <c r="D32" s="138">
        <v>0</v>
      </c>
      <c r="E32" s="121">
        <f>D32/$G$10/12</f>
        <v>0</v>
      </c>
      <c r="F32" s="122">
        <f t="shared" si="2"/>
        <v>0</v>
      </c>
      <c r="G32" s="152"/>
      <c r="H32" s="153"/>
      <c r="I32" s="154">
        <v>0.16</v>
      </c>
      <c r="J32" s="78" t="s">
        <v>158</v>
      </c>
      <c r="K32" s="153"/>
    </row>
    <row r="33" spans="1:11" ht="15.75">
      <c r="A33" s="243"/>
      <c r="B33" s="246" t="s">
        <v>164</v>
      </c>
      <c r="C33" s="247"/>
      <c r="D33" s="138"/>
      <c r="E33" s="121"/>
      <c r="F33" s="122">
        <f t="shared" si="2"/>
        <v>0</v>
      </c>
      <c r="G33" s="152"/>
      <c r="H33" s="153"/>
      <c r="I33" s="154"/>
      <c r="J33" s="78"/>
      <c r="K33" s="153"/>
    </row>
    <row r="34" spans="1:11" ht="15.75">
      <c r="A34" s="243"/>
      <c r="B34" s="105">
        <v>12</v>
      </c>
      <c r="C34" s="151" t="s">
        <v>161</v>
      </c>
      <c r="D34" s="138">
        <v>192.10007351943605</v>
      </c>
      <c r="E34" s="121">
        <f>D34/$G$10/12</f>
        <v>0.06515400675601549</v>
      </c>
      <c r="F34" s="122">
        <f t="shared" si="2"/>
        <v>0.10979656694069274</v>
      </c>
      <c r="G34" s="152"/>
      <c r="H34" s="153"/>
      <c r="I34" s="154"/>
      <c r="J34" s="78"/>
      <c r="K34" s="153"/>
    </row>
    <row r="35" spans="1:11" ht="15.75">
      <c r="A35" s="243"/>
      <c r="B35" s="246" t="s">
        <v>165</v>
      </c>
      <c r="C35" s="247"/>
      <c r="D35" s="138"/>
      <c r="E35" s="121"/>
      <c r="F35" s="122">
        <f t="shared" si="2"/>
        <v>0</v>
      </c>
      <c r="G35" s="152"/>
      <c r="H35" s="153"/>
      <c r="I35" s="154"/>
      <c r="J35" s="78"/>
      <c r="K35" s="153"/>
    </row>
    <row r="36" spans="1:11" ht="30">
      <c r="A36" s="243"/>
      <c r="B36" s="105">
        <v>12</v>
      </c>
      <c r="C36" s="151" t="s">
        <v>146</v>
      </c>
      <c r="D36" s="138">
        <v>447.8501837985903</v>
      </c>
      <c r="E36" s="121">
        <f>D36/$G$10/12</f>
        <v>0.15189600590102778</v>
      </c>
      <c r="F36" s="122">
        <f t="shared" si="2"/>
        <v>0.25597289883321345</v>
      </c>
      <c r="G36" s="152"/>
      <c r="H36" s="153"/>
      <c r="I36" s="143" t="s">
        <v>166</v>
      </c>
      <c r="J36" s="144" t="s">
        <v>167</v>
      </c>
      <c r="K36" s="153"/>
    </row>
    <row r="37" spans="1:11" ht="15.75">
      <c r="A37" s="155" t="s">
        <v>168</v>
      </c>
      <c r="B37" s="236" t="s">
        <v>169</v>
      </c>
      <c r="C37" s="237"/>
      <c r="D37" s="138">
        <v>2653.56</v>
      </c>
      <c r="E37" s="121">
        <f>D37/$G$10/12</f>
        <v>0.9</v>
      </c>
      <c r="F37" s="122">
        <f t="shared" si="2"/>
        <v>1.5166666666666666</v>
      </c>
      <c r="G37" s="152"/>
      <c r="H37" s="153"/>
      <c r="I37" s="154"/>
      <c r="J37" s="78"/>
      <c r="K37" s="153"/>
    </row>
    <row r="38" spans="1:11" ht="15.75">
      <c r="A38" s="156" t="s">
        <v>170</v>
      </c>
      <c r="B38" s="157">
        <v>1</v>
      </c>
      <c r="C38" s="30" t="s">
        <v>146</v>
      </c>
      <c r="D38" s="138">
        <v>0</v>
      </c>
      <c r="E38" s="121">
        <f>D38/$G$10/12</f>
        <v>0</v>
      </c>
      <c r="F38" s="122">
        <f t="shared" si="2"/>
        <v>0</v>
      </c>
      <c r="G38" s="152"/>
      <c r="H38" s="153"/>
      <c r="I38" s="154">
        <v>0.97</v>
      </c>
      <c r="J38" s="78" t="s">
        <v>133</v>
      </c>
      <c r="K38" s="153"/>
    </row>
    <row r="39" spans="1:11" ht="15.75">
      <c r="A39" s="156" t="s">
        <v>171</v>
      </c>
      <c r="B39" s="158">
        <v>1</v>
      </c>
      <c r="C39" s="32" t="s">
        <v>146</v>
      </c>
      <c r="D39" s="138">
        <v>0</v>
      </c>
      <c r="E39" s="121">
        <f>D39/$G$10/12</f>
        <v>0</v>
      </c>
      <c r="F39" s="122">
        <f t="shared" si="2"/>
        <v>0</v>
      </c>
      <c r="G39" s="152"/>
      <c r="H39" s="153"/>
      <c r="I39" s="238">
        <v>1.46</v>
      </c>
      <c r="J39" s="238" t="s">
        <v>133</v>
      </c>
      <c r="K39" s="153"/>
    </row>
    <row r="40" spans="1:11" ht="15">
      <c r="A40" s="159" t="s">
        <v>172</v>
      </c>
      <c r="B40" s="160"/>
      <c r="C40" s="160"/>
      <c r="D40" s="161">
        <f>SUM(D13:D39)</f>
        <v>28357.911687117303</v>
      </c>
      <c r="E40" s="161">
        <f>SUM(E13:E39)</f>
        <v>9.618067998615286</v>
      </c>
      <c r="F40" s="162"/>
      <c r="G40" s="152"/>
      <c r="H40" s="153"/>
      <c r="I40" s="238"/>
      <c r="J40" s="238"/>
      <c r="K40" s="153"/>
    </row>
    <row r="41" spans="1:11" ht="15.75">
      <c r="A41" s="163" t="s">
        <v>173</v>
      </c>
      <c r="B41" s="164"/>
      <c r="C41" s="164"/>
      <c r="D41" s="165">
        <f>D40*0.1</f>
        <v>2835.7911687117303</v>
      </c>
      <c r="E41" s="164"/>
      <c r="F41" s="166"/>
      <c r="G41" s="167"/>
      <c r="H41" s="168"/>
      <c r="I41" s="78"/>
      <c r="J41" s="78"/>
      <c r="K41" s="76"/>
    </row>
    <row r="42" spans="1:11" ht="15.75">
      <c r="A42" s="159" t="s">
        <v>174</v>
      </c>
      <c r="B42" s="160"/>
      <c r="C42" s="160"/>
      <c r="D42" s="169">
        <f>D40+D41</f>
        <v>31193.702855829033</v>
      </c>
      <c r="E42" s="170">
        <f>D42/$G$10/12</f>
        <v>10.579874798476814</v>
      </c>
      <c r="F42" s="162"/>
      <c r="G42" s="171"/>
      <c r="H42" s="172"/>
      <c r="I42" s="78"/>
      <c r="J42" s="78"/>
      <c r="K42" s="76"/>
    </row>
    <row r="43" spans="1:11" ht="15.75">
      <c r="A43" s="173"/>
      <c r="B43" s="174"/>
      <c r="C43" s="174"/>
      <c r="D43" s="175"/>
      <c r="E43" s="176"/>
      <c r="F43" s="177"/>
      <c r="G43" s="178">
        <f>G12+G14+G23+G29+G41+D41</f>
        <v>31193.702855829033</v>
      </c>
      <c r="H43" s="168"/>
      <c r="I43" s="78"/>
      <c r="J43" s="78"/>
      <c r="K43" s="76"/>
    </row>
    <row r="44" spans="1:11" ht="15.75" hidden="1">
      <c r="A44" s="179" t="s">
        <v>175</v>
      </c>
      <c r="B44" s="180">
        <f>G10-C44</f>
        <v>0</v>
      </c>
      <c r="C44" s="179">
        <v>245.7</v>
      </c>
      <c r="D44" s="178">
        <v>26845.810714430205</v>
      </c>
      <c r="E44" s="181">
        <f>D44/C44/12</f>
        <v>9.105213239190817</v>
      </c>
      <c r="F44" s="182" t="s">
        <v>176</v>
      </c>
      <c r="G44" s="183">
        <f>E42/E44</f>
        <v>1.1619579377821414</v>
      </c>
      <c r="H44" s="184"/>
      <c r="I44" s="89"/>
      <c r="J44" s="78"/>
      <c r="K44" s="185"/>
    </row>
    <row r="45" spans="1:11" ht="15.75" hidden="1">
      <c r="A45" s="76"/>
      <c r="B45" s="76"/>
      <c r="C45" s="76"/>
      <c r="D45" s="186">
        <f>D44/1.18</f>
        <v>22750.687046127292</v>
      </c>
      <c r="E45" s="187">
        <f>E44/1.18</f>
        <v>7.716282406093914</v>
      </c>
      <c r="F45" s="188" t="s">
        <v>177</v>
      </c>
      <c r="G45" s="189">
        <f>E42/E45</f>
        <v>1.3711103665829267</v>
      </c>
      <c r="H45" s="76"/>
      <c r="I45" s="78"/>
      <c r="J45" s="78"/>
      <c r="K45" s="76" t="s">
        <v>176</v>
      </c>
    </row>
    <row r="46" spans="1:11" ht="15.75" hidden="1">
      <c r="A46" s="76"/>
      <c r="B46" s="76"/>
      <c r="C46" s="76"/>
      <c r="D46" s="176"/>
      <c r="E46" s="176"/>
      <c r="F46" s="190"/>
      <c r="G46" s="191"/>
      <c r="H46" s="76"/>
      <c r="I46" s="78"/>
      <c r="J46" s="78"/>
      <c r="K46" s="76"/>
    </row>
    <row r="47" spans="1:11" ht="15" hidden="1">
      <c r="A47" s="76"/>
      <c r="B47" s="76"/>
      <c r="C47" s="76"/>
      <c r="D47" s="192">
        <f>E47*G10*12</f>
        <v>22761.647999999997</v>
      </c>
      <c r="E47" s="192">
        <v>7.72</v>
      </c>
      <c r="F47" s="193" t="s">
        <v>178</v>
      </c>
      <c r="G47" s="194">
        <f>E42/E47</f>
        <v>1.3704501034296392</v>
      </c>
      <c r="H47" s="76"/>
      <c r="I47" s="78"/>
      <c r="J47" s="78"/>
      <c r="K47" s="76" t="s">
        <v>178</v>
      </c>
    </row>
    <row r="48" spans="1:11" ht="15" hidden="1">
      <c r="A48" s="76"/>
      <c r="B48" s="76"/>
      <c r="C48" s="76"/>
      <c r="D48" s="195">
        <f>D42-D47</f>
        <v>8432.054855829036</v>
      </c>
      <c r="E48" s="195">
        <f>E42-E47</f>
        <v>2.859874798476814</v>
      </c>
      <c r="F48" s="196" t="s">
        <v>179</v>
      </c>
      <c r="G48" s="76"/>
      <c r="H48" s="76"/>
      <c r="I48" s="78"/>
      <c r="J48" s="78"/>
      <c r="K48" s="76" t="s">
        <v>180</v>
      </c>
    </row>
    <row r="49" spans="1:11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</row>
    <row r="50" spans="1:11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</row>
    <row r="51" spans="1:11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</row>
    <row r="52" spans="1:11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</row>
    <row r="53" spans="1:11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</row>
    <row r="54" spans="1:11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</row>
    <row r="55" spans="1:11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</row>
    <row r="56" spans="1:11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</row>
    <row r="57" spans="1:11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</row>
    <row r="58" spans="1:11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</row>
    <row r="59" spans="1:11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</row>
    <row r="60" spans="1:11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</row>
    <row r="61" spans="1:11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</row>
    <row r="62" spans="1:11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</row>
    <row r="63" spans="1:11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</row>
    <row r="64" spans="1:11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</row>
    <row r="65" spans="1:11" ht="15">
      <c r="A65" s="76"/>
      <c r="B65" s="76"/>
      <c r="C65" s="76"/>
      <c r="D65" s="76"/>
      <c r="E65" s="76"/>
      <c r="F65" s="76"/>
      <c r="G65" s="76"/>
      <c r="H65" s="76"/>
      <c r="I65" s="78"/>
      <c r="J65" s="78"/>
      <c r="K65" s="76"/>
    </row>
    <row r="66" spans="1:11" ht="15">
      <c r="A66" s="76"/>
      <c r="B66" s="76"/>
      <c r="C66" s="76"/>
      <c r="D66" s="76"/>
      <c r="E66" s="76"/>
      <c r="F66" s="76"/>
      <c r="G66" s="76"/>
      <c r="H66" s="76"/>
      <c r="I66" s="78"/>
      <c r="J66" s="78"/>
      <c r="K66" s="76"/>
    </row>
    <row r="67" spans="1:11" ht="15">
      <c r="A67" s="76"/>
      <c r="B67" s="76"/>
      <c r="C67" s="76"/>
      <c r="D67" s="76"/>
      <c r="E67" s="76"/>
      <c r="F67" s="76"/>
      <c r="G67" s="76"/>
      <c r="H67" s="76"/>
      <c r="I67" s="78"/>
      <c r="J67" s="78"/>
      <c r="K67" s="76"/>
    </row>
    <row r="68" spans="1:11" ht="15">
      <c r="A68" s="76"/>
      <c r="B68" s="76"/>
      <c r="C68" s="76"/>
      <c r="D68" s="76"/>
      <c r="E68" s="76"/>
      <c r="F68" s="76"/>
      <c r="G68" s="76"/>
      <c r="H68" s="76"/>
      <c r="I68" s="78"/>
      <c r="J68" s="78"/>
      <c r="K68" s="76"/>
    </row>
    <row r="69" spans="1:11" ht="15">
      <c r="A69" s="76"/>
      <c r="B69" s="76"/>
      <c r="C69" s="76"/>
      <c r="D69" s="76"/>
      <c r="E69" s="76"/>
      <c r="F69" s="76"/>
      <c r="G69" s="76"/>
      <c r="H69" s="76"/>
      <c r="I69" s="78"/>
      <c r="J69" s="78"/>
      <c r="K69" s="76"/>
    </row>
    <row r="70" spans="1:11" ht="15">
      <c r="A70" s="76"/>
      <c r="B70" s="76"/>
      <c r="C70" s="76"/>
      <c r="D70" s="76"/>
      <c r="E70" s="76"/>
      <c r="F70" s="76"/>
      <c r="G70" s="76"/>
      <c r="H70" s="76"/>
      <c r="I70" s="78"/>
      <c r="J70" s="78"/>
      <c r="K70" s="76"/>
    </row>
    <row r="71" spans="1:11" ht="15">
      <c r="A71" s="76"/>
      <c r="B71" s="76"/>
      <c r="C71" s="76"/>
      <c r="D71" s="76"/>
      <c r="E71" s="76"/>
      <c r="F71" s="76"/>
      <c r="G71" s="76"/>
      <c r="H71" s="76"/>
      <c r="I71" s="78"/>
      <c r="J71" s="78"/>
      <c r="K71" s="76"/>
    </row>
    <row r="72" spans="1:11" ht="15">
      <c r="A72" s="76"/>
      <c r="B72" s="76"/>
      <c r="C72" s="76"/>
      <c r="D72" s="76"/>
      <c r="E72" s="76"/>
      <c r="F72" s="76"/>
      <c r="G72" s="76"/>
      <c r="H72" s="76"/>
      <c r="I72" s="78"/>
      <c r="J72" s="78"/>
      <c r="K72" s="76"/>
    </row>
    <row r="73" spans="1:11" ht="15">
      <c r="A73" s="76"/>
      <c r="B73" s="76"/>
      <c r="C73" s="76"/>
      <c r="D73" s="76"/>
      <c r="E73" s="76"/>
      <c r="F73" s="76"/>
      <c r="G73" s="76"/>
      <c r="H73" s="76"/>
      <c r="I73" s="78"/>
      <c r="J73" s="78"/>
      <c r="K73" s="76"/>
    </row>
    <row r="74" spans="1:11" ht="15">
      <c r="A74" s="76"/>
      <c r="B74" s="76"/>
      <c r="C74" s="76"/>
      <c r="D74" s="76"/>
      <c r="E74" s="76"/>
      <c r="F74" s="76"/>
      <c r="G74" s="76"/>
      <c r="H74" s="76"/>
      <c r="I74" s="78"/>
      <c r="J74" s="78"/>
      <c r="K74" s="76"/>
    </row>
    <row r="75" spans="1:11" ht="15">
      <c r="A75" s="76"/>
      <c r="B75" s="76"/>
      <c r="C75" s="76"/>
      <c r="D75" s="76"/>
      <c r="E75" s="76"/>
      <c r="F75" s="76"/>
      <c r="G75" s="76"/>
      <c r="H75" s="76"/>
      <c r="I75" s="78"/>
      <c r="J75" s="78"/>
      <c r="K75" s="76"/>
    </row>
    <row r="76" spans="1:11" ht="15">
      <c r="A76" s="76"/>
      <c r="B76" s="76"/>
      <c r="C76" s="76"/>
      <c r="D76" s="76"/>
      <c r="E76" s="76"/>
      <c r="F76" s="76"/>
      <c r="G76" s="76"/>
      <c r="H76" s="76"/>
      <c r="I76" s="78"/>
      <c r="J76" s="78"/>
      <c r="K76" s="76"/>
    </row>
    <row r="77" spans="1:11" ht="15">
      <c r="A77" s="76"/>
      <c r="B77" s="76"/>
      <c r="C77" s="76"/>
      <c r="D77" s="76"/>
      <c r="E77" s="76"/>
      <c r="F77" s="76"/>
      <c r="G77" s="76"/>
      <c r="H77" s="76"/>
      <c r="I77" s="78"/>
      <c r="J77" s="78"/>
      <c r="K77" s="76"/>
    </row>
    <row r="78" spans="1:11" ht="15">
      <c r="A78" s="76"/>
      <c r="B78" s="76"/>
      <c r="C78" s="76"/>
      <c r="D78" s="76"/>
      <c r="E78" s="76"/>
      <c r="F78" s="76"/>
      <c r="G78" s="76"/>
      <c r="H78" s="76"/>
      <c r="I78" s="78"/>
      <c r="J78" s="78"/>
      <c r="K78" s="76"/>
    </row>
    <row r="79" spans="1:11" ht="15">
      <c r="A79" s="76"/>
      <c r="B79" s="76"/>
      <c r="C79" s="76"/>
      <c r="D79" s="76"/>
      <c r="E79" s="76"/>
      <c r="F79" s="76"/>
      <c r="G79" s="76"/>
      <c r="H79" s="76"/>
      <c r="I79" s="78"/>
      <c r="J79" s="78"/>
      <c r="K79" s="76"/>
    </row>
    <row r="80" spans="1:11" ht="15">
      <c r="A80" s="76"/>
      <c r="B80" s="76"/>
      <c r="C80" s="76"/>
      <c r="D80" s="76"/>
      <c r="E80" s="76"/>
      <c r="F80" s="76"/>
      <c r="G80" s="76"/>
      <c r="H80" s="76"/>
      <c r="I80" s="78"/>
      <c r="J80" s="78"/>
      <c r="K80" s="76"/>
    </row>
    <row r="81" spans="1:11" ht="15">
      <c r="A81" s="76"/>
      <c r="B81" s="76"/>
      <c r="C81" s="76"/>
      <c r="D81" s="76"/>
      <c r="E81" s="76"/>
      <c r="F81" s="76"/>
      <c r="G81" s="76"/>
      <c r="H81" s="76"/>
      <c r="I81" s="78"/>
      <c r="J81" s="78"/>
      <c r="K81" s="76"/>
    </row>
    <row r="82" spans="1:11" ht="15">
      <c r="A82" s="76"/>
      <c r="B82" s="76"/>
      <c r="C82" s="76"/>
      <c r="D82" s="76"/>
      <c r="E82" s="76"/>
      <c r="F82" s="76"/>
      <c r="G82" s="76"/>
      <c r="H82" s="76"/>
      <c r="I82" s="78"/>
      <c r="J82" s="78"/>
      <c r="K82" s="76"/>
    </row>
    <row r="83" spans="1:11" ht="15">
      <c r="A83" s="76"/>
      <c r="B83" s="76"/>
      <c r="C83" s="76"/>
      <c r="D83" s="76"/>
      <c r="E83" s="76"/>
      <c r="F83" s="76"/>
      <c r="G83" s="76"/>
      <c r="H83" s="76"/>
      <c r="I83" s="78"/>
      <c r="J83" s="78"/>
      <c r="K83" s="76"/>
    </row>
    <row r="84" spans="1:11" ht="15">
      <c r="A84" s="76"/>
      <c r="B84" s="76"/>
      <c r="C84" s="76"/>
      <c r="D84" s="76"/>
      <c r="E84" s="76"/>
      <c r="F84" s="76"/>
      <c r="G84" s="76"/>
      <c r="H84" s="76"/>
      <c r="I84" s="78"/>
      <c r="J84" s="78"/>
      <c r="K84" s="76"/>
    </row>
    <row r="85" spans="1:11" ht="15">
      <c r="A85" s="76"/>
      <c r="B85" s="76"/>
      <c r="C85" s="76"/>
      <c r="D85" s="76"/>
      <c r="E85" s="76"/>
      <c r="F85" s="76"/>
      <c r="G85" s="76"/>
      <c r="H85" s="76"/>
      <c r="I85" s="78"/>
      <c r="J85" s="78"/>
      <c r="K85" s="76"/>
    </row>
    <row r="86" spans="1:11" ht="15">
      <c r="A86" s="76"/>
      <c r="B86" s="76"/>
      <c r="C86" s="76"/>
      <c r="D86" s="76"/>
      <c r="E86" s="76"/>
      <c r="F86" s="76"/>
      <c r="G86" s="76"/>
      <c r="H86" s="76"/>
      <c r="I86" s="78"/>
      <c r="J86" s="78"/>
      <c r="K86" s="76"/>
    </row>
    <row r="87" spans="1:11" ht="15">
      <c r="A87" s="76"/>
      <c r="B87" s="76"/>
      <c r="C87" s="76"/>
      <c r="D87" s="76"/>
      <c r="E87" s="76"/>
      <c r="F87" s="76"/>
      <c r="G87" s="76"/>
      <c r="H87" s="76"/>
      <c r="I87" s="78"/>
      <c r="J87" s="78"/>
      <c r="K87" s="76"/>
    </row>
    <row r="88" spans="1:11" ht="15">
      <c r="A88" s="76"/>
      <c r="B88" s="76"/>
      <c r="C88" s="76"/>
      <c r="D88" s="76"/>
      <c r="E88" s="76"/>
      <c r="F88" s="76"/>
      <c r="G88" s="76"/>
      <c r="H88" s="76"/>
      <c r="I88" s="78"/>
      <c r="J88" s="78"/>
      <c r="K88" s="76"/>
    </row>
    <row r="89" spans="1:11" ht="15">
      <c r="A89" s="76"/>
      <c r="B89" s="76"/>
      <c r="C89" s="76"/>
      <c r="D89" s="76"/>
      <c r="E89" s="76"/>
      <c r="F89" s="76"/>
      <c r="G89" s="76"/>
      <c r="H89" s="76"/>
      <c r="I89" s="78"/>
      <c r="J89" s="78"/>
      <c r="K89" s="76"/>
    </row>
    <row r="90" spans="1:11" ht="15">
      <c r="A90" s="76"/>
      <c r="B90" s="76"/>
      <c r="C90" s="76"/>
      <c r="D90" s="76"/>
      <c r="E90" s="76"/>
      <c r="F90" s="76"/>
      <c r="G90" s="76"/>
      <c r="H90" s="76"/>
      <c r="I90" s="78"/>
      <c r="J90" s="78"/>
      <c r="K90" s="76"/>
    </row>
    <row r="91" spans="1:11" ht="15">
      <c r="A91" s="76"/>
      <c r="B91" s="76"/>
      <c r="C91" s="76"/>
      <c r="D91" s="76"/>
      <c r="E91" s="76"/>
      <c r="F91" s="76"/>
      <c r="G91" s="76"/>
      <c r="H91" s="76"/>
      <c r="I91" s="78"/>
      <c r="J91" s="78"/>
      <c r="K91" s="76"/>
    </row>
    <row r="92" spans="1:11" ht="15">
      <c r="A92" s="76"/>
      <c r="B92" s="76"/>
      <c r="C92" s="76"/>
      <c r="D92" s="76"/>
      <c r="E92" s="76"/>
      <c r="F92" s="76"/>
      <c r="G92" s="76"/>
      <c r="H92" s="76"/>
      <c r="I92" s="78"/>
      <c r="J92" s="78"/>
      <c r="K92" s="76"/>
    </row>
    <row r="93" spans="1:11" ht="15">
      <c r="A93" s="76"/>
      <c r="B93" s="76"/>
      <c r="C93" s="76"/>
      <c r="D93" s="76"/>
      <c r="E93" s="76"/>
      <c r="F93" s="76"/>
      <c r="G93" s="76"/>
      <c r="H93" s="76"/>
      <c r="I93" s="78"/>
      <c r="J93" s="78"/>
      <c r="K93" s="76"/>
    </row>
    <row r="94" spans="1:11" ht="15">
      <c r="A94" s="76"/>
      <c r="B94" s="76"/>
      <c r="C94" s="76"/>
      <c r="D94" s="76"/>
      <c r="E94" s="76"/>
      <c r="F94" s="76"/>
      <c r="G94" s="76"/>
      <c r="H94" s="76"/>
      <c r="I94" s="78"/>
      <c r="J94" s="78"/>
      <c r="K94" s="76"/>
    </row>
    <row r="95" spans="1:11" ht="15">
      <c r="A95" s="76"/>
      <c r="B95" s="76"/>
      <c r="C95" s="76"/>
      <c r="D95" s="76"/>
      <c r="E95" s="76"/>
      <c r="F95" s="76"/>
      <c r="G95" s="76"/>
      <c r="H95" s="76"/>
      <c r="I95" s="78"/>
      <c r="J95" s="78"/>
      <c r="K95" s="76"/>
    </row>
    <row r="96" spans="1:11" ht="15">
      <c r="A96" s="76"/>
      <c r="B96" s="76"/>
      <c r="C96" s="76"/>
      <c r="D96" s="76"/>
      <c r="E96" s="76"/>
      <c r="F96" s="76"/>
      <c r="G96" s="76"/>
      <c r="H96" s="76"/>
      <c r="I96" s="78"/>
      <c r="J96" s="78"/>
      <c r="K96" s="76"/>
    </row>
    <row r="97" spans="1:11" ht="15">
      <c r="A97" s="76"/>
      <c r="B97" s="76"/>
      <c r="C97" s="76"/>
      <c r="D97" s="76"/>
      <c r="E97" s="76"/>
      <c r="F97" s="76"/>
      <c r="G97" s="76"/>
      <c r="H97" s="76"/>
      <c r="I97" s="78"/>
      <c r="J97" s="78"/>
      <c r="K97" s="76"/>
    </row>
    <row r="98" spans="1:11" ht="15">
      <c r="A98" s="76"/>
      <c r="B98" s="76"/>
      <c r="C98" s="76"/>
      <c r="D98" s="76"/>
      <c r="E98" s="76"/>
      <c r="F98" s="76"/>
      <c r="G98" s="76"/>
      <c r="H98" s="76"/>
      <c r="I98" s="78"/>
      <c r="J98" s="78"/>
      <c r="K98" s="76"/>
    </row>
    <row r="99" spans="1:11" ht="15">
      <c r="A99" s="76"/>
      <c r="B99" s="76"/>
      <c r="C99" s="76"/>
      <c r="D99" s="76"/>
      <c r="E99" s="76"/>
      <c r="F99" s="76"/>
      <c r="G99" s="76"/>
      <c r="H99" s="76"/>
      <c r="I99" s="78"/>
      <c r="J99" s="78"/>
      <c r="K99" s="76"/>
    </row>
    <row r="100" spans="1:11" ht="15">
      <c r="A100" s="76"/>
      <c r="B100" s="76"/>
      <c r="C100" s="76"/>
      <c r="D100" s="76"/>
      <c r="E100" s="76"/>
      <c r="F100" s="76"/>
      <c r="G100" s="76"/>
      <c r="H100" s="76"/>
      <c r="I100" s="78"/>
      <c r="J100" s="78"/>
      <c r="K100" s="76"/>
    </row>
    <row r="101" spans="1:11" ht="15">
      <c r="A101" s="76"/>
      <c r="B101" s="76"/>
      <c r="C101" s="76"/>
      <c r="D101" s="76"/>
      <c r="E101" s="76"/>
      <c r="F101" s="76"/>
      <c r="G101" s="76"/>
      <c r="H101" s="76"/>
      <c r="I101" s="78"/>
      <c r="J101" s="78"/>
      <c r="K101" s="76"/>
    </row>
    <row r="102" spans="1:11" ht="15">
      <c r="A102" s="76"/>
      <c r="B102" s="76"/>
      <c r="C102" s="76"/>
      <c r="D102" s="76"/>
      <c r="E102" s="76"/>
      <c r="F102" s="76"/>
      <c r="G102" s="76"/>
      <c r="H102" s="76"/>
      <c r="I102" s="78"/>
      <c r="J102" s="78"/>
      <c r="K102" s="76"/>
    </row>
    <row r="103" spans="1:11" ht="15">
      <c r="A103" s="76"/>
      <c r="B103" s="76"/>
      <c r="C103" s="76"/>
      <c r="D103" s="76"/>
      <c r="E103" s="76"/>
      <c r="F103" s="76"/>
      <c r="G103" s="76"/>
      <c r="H103" s="76"/>
      <c r="I103" s="78"/>
      <c r="J103" s="78"/>
      <c r="K103" s="76"/>
    </row>
    <row r="104" spans="1:11" ht="15">
      <c r="A104" s="76"/>
      <c r="B104" s="76"/>
      <c r="C104" s="76"/>
      <c r="D104" s="76"/>
      <c r="E104" s="76"/>
      <c r="F104" s="76"/>
      <c r="G104" s="76"/>
      <c r="H104" s="76"/>
      <c r="I104" s="78"/>
      <c r="J104" s="78"/>
      <c r="K104" s="76"/>
    </row>
    <row r="105" spans="1:11" ht="15">
      <c r="A105" s="76"/>
      <c r="B105" s="76"/>
      <c r="C105" s="76"/>
      <c r="D105" s="76"/>
      <c r="E105" s="76"/>
      <c r="F105" s="76"/>
      <c r="G105" s="76"/>
      <c r="H105" s="76"/>
      <c r="I105" s="78"/>
      <c r="J105" s="78"/>
      <c r="K105" s="76"/>
    </row>
    <row r="106" spans="1:11" ht="15">
      <c r="A106" s="76"/>
      <c r="B106" s="76"/>
      <c r="C106" s="76"/>
      <c r="D106" s="76"/>
      <c r="E106" s="76"/>
      <c r="F106" s="76"/>
      <c r="G106" s="76"/>
      <c r="H106" s="76"/>
      <c r="I106" s="78"/>
      <c r="J106" s="78"/>
      <c r="K106" s="76"/>
    </row>
    <row r="107" spans="1:11" ht="15">
      <c r="A107" s="76"/>
      <c r="B107" s="76"/>
      <c r="C107" s="76"/>
      <c r="D107" s="76"/>
      <c r="E107" s="76"/>
      <c r="F107" s="76"/>
      <c r="G107" s="76"/>
      <c r="H107" s="76"/>
      <c r="I107" s="78"/>
      <c r="J107" s="78"/>
      <c r="K107" s="76"/>
    </row>
    <row r="108" spans="1:11" ht="15">
      <c r="A108" s="76"/>
      <c r="B108" s="76"/>
      <c r="C108" s="76"/>
      <c r="D108" s="76"/>
      <c r="E108" s="76"/>
      <c r="F108" s="76"/>
      <c r="G108" s="76"/>
      <c r="H108" s="76"/>
      <c r="I108" s="78"/>
      <c r="J108" s="78"/>
      <c r="K108" s="76"/>
    </row>
    <row r="109" spans="1:11" ht="15">
      <c r="A109" s="76"/>
      <c r="B109" s="76"/>
      <c r="C109" s="76"/>
      <c r="D109" s="76"/>
      <c r="E109" s="76"/>
      <c r="F109" s="76"/>
      <c r="G109" s="76"/>
      <c r="H109" s="76"/>
      <c r="I109" s="78"/>
      <c r="J109" s="78"/>
      <c r="K109" s="76"/>
    </row>
    <row r="110" spans="1:11" ht="15">
      <c r="A110" s="76"/>
      <c r="B110" s="76"/>
      <c r="C110" s="76"/>
      <c r="D110" s="76"/>
      <c r="E110" s="76"/>
      <c r="F110" s="76"/>
      <c r="G110" s="76"/>
      <c r="H110" s="76"/>
      <c r="I110" s="78"/>
      <c r="J110" s="78"/>
      <c r="K110" s="76"/>
    </row>
    <row r="111" spans="1:11" ht="15">
      <c r="A111" s="76"/>
      <c r="B111" s="76"/>
      <c r="C111" s="76"/>
      <c r="D111" s="76"/>
      <c r="E111" s="76"/>
      <c r="F111" s="76"/>
      <c r="G111" s="76"/>
      <c r="H111" s="76"/>
      <c r="I111" s="78"/>
      <c r="J111" s="78"/>
      <c r="K111" s="76"/>
    </row>
    <row r="112" spans="1:11" ht="15">
      <c r="A112" s="76"/>
      <c r="B112" s="76"/>
      <c r="C112" s="76"/>
      <c r="D112" s="76"/>
      <c r="E112" s="76"/>
      <c r="F112" s="76"/>
      <c r="G112" s="76"/>
      <c r="H112" s="76"/>
      <c r="I112" s="78"/>
      <c r="J112" s="78"/>
      <c r="K112" s="76"/>
    </row>
    <row r="113" spans="1:11" ht="15">
      <c r="A113" s="76"/>
      <c r="B113" s="76"/>
      <c r="C113" s="76"/>
      <c r="D113" s="76"/>
      <c r="E113" s="76"/>
      <c r="F113" s="76"/>
      <c r="G113" s="76"/>
      <c r="H113" s="76"/>
      <c r="I113" s="78"/>
      <c r="J113" s="78"/>
      <c r="K113" s="76"/>
    </row>
    <row r="114" spans="1:11" ht="15">
      <c r="A114" s="76"/>
      <c r="B114" s="76"/>
      <c r="C114" s="76"/>
      <c r="D114" s="76"/>
      <c r="E114" s="76"/>
      <c r="F114" s="76"/>
      <c r="G114" s="76"/>
      <c r="H114" s="76"/>
      <c r="I114" s="78"/>
      <c r="J114" s="78"/>
      <c r="K114" s="76"/>
    </row>
    <row r="115" spans="1:11" ht="15">
      <c r="A115" s="76"/>
      <c r="B115" s="76"/>
      <c r="C115" s="76"/>
      <c r="D115" s="76"/>
      <c r="E115" s="76"/>
      <c r="F115" s="76"/>
      <c r="G115" s="76"/>
      <c r="H115" s="76"/>
      <c r="I115" s="78"/>
      <c r="J115" s="78"/>
      <c r="K115" s="76"/>
    </row>
    <row r="116" spans="1:11" ht="15">
      <c r="A116" s="76"/>
      <c r="B116" s="76"/>
      <c r="C116" s="76"/>
      <c r="D116" s="76"/>
      <c r="E116" s="76"/>
      <c r="F116" s="76"/>
      <c r="G116" s="76"/>
      <c r="H116" s="76"/>
      <c r="I116" s="78"/>
      <c r="J116" s="78"/>
      <c r="K116" s="76"/>
    </row>
    <row r="117" spans="1:11" ht="15">
      <c r="A117" s="76"/>
      <c r="B117" s="76"/>
      <c r="C117" s="76"/>
      <c r="D117" s="76"/>
      <c r="E117" s="76"/>
      <c r="F117" s="76"/>
      <c r="G117" s="76"/>
      <c r="H117" s="76"/>
      <c r="I117" s="78"/>
      <c r="J117" s="78"/>
      <c r="K117" s="76"/>
    </row>
    <row r="118" spans="1:11" ht="15">
      <c r="A118" s="76"/>
      <c r="B118" s="76"/>
      <c r="C118" s="76"/>
      <c r="D118" s="76"/>
      <c r="E118" s="76"/>
      <c r="F118" s="76"/>
      <c r="G118" s="76"/>
      <c r="H118" s="76"/>
      <c r="I118" s="78"/>
      <c r="J118" s="78"/>
      <c r="K118" s="76"/>
    </row>
    <row r="119" spans="1:11" ht="15">
      <c r="A119" s="76"/>
      <c r="B119" s="76"/>
      <c r="C119" s="76"/>
      <c r="D119" s="76"/>
      <c r="E119" s="76"/>
      <c r="F119" s="76"/>
      <c r="G119" s="76"/>
      <c r="H119" s="76"/>
      <c r="I119" s="78"/>
      <c r="J119" s="78"/>
      <c r="K119" s="76"/>
    </row>
    <row r="120" spans="1:11" ht="15">
      <c r="A120" s="76"/>
      <c r="B120" s="76"/>
      <c r="C120" s="76"/>
      <c r="D120" s="76"/>
      <c r="E120" s="76"/>
      <c r="F120" s="76"/>
      <c r="G120" s="76"/>
      <c r="H120" s="76"/>
      <c r="I120" s="78"/>
      <c r="J120" s="78"/>
      <c r="K120" s="76"/>
    </row>
    <row r="121" spans="1:11" ht="15">
      <c r="A121" s="76"/>
      <c r="B121" s="76"/>
      <c r="C121" s="76"/>
      <c r="D121" s="76"/>
      <c r="E121" s="76"/>
      <c r="F121" s="76"/>
      <c r="G121" s="76"/>
      <c r="H121" s="76"/>
      <c r="I121" s="78"/>
      <c r="J121" s="78"/>
      <c r="K121" s="76"/>
    </row>
    <row r="122" spans="1:11" ht="15">
      <c r="A122" s="76"/>
      <c r="B122" s="76"/>
      <c r="C122" s="76"/>
      <c r="D122" s="76"/>
      <c r="E122" s="76"/>
      <c r="F122" s="76"/>
      <c r="G122" s="76"/>
      <c r="H122" s="76"/>
      <c r="I122" s="78"/>
      <c r="J122" s="78"/>
      <c r="K122" s="76"/>
    </row>
    <row r="123" spans="1:11" ht="15">
      <c r="A123" s="76"/>
      <c r="B123" s="76"/>
      <c r="C123" s="76"/>
      <c r="D123" s="76"/>
      <c r="E123" s="76"/>
      <c r="F123" s="76"/>
      <c r="G123" s="76"/>
      <c r="H123" s="76"/>
      <c r="I123" s="78"/>
      <c r="J123" s="78"/>
      <c r="K123" s="76"/>
    </row>
    <row r="124" spans="1:11" ht="15">
      <c r="A124" s="76"/>
      <c r="B124" s="76"/>
      <c r="C124" s="76"/>
      <c r="D124" s="76"/>
      <c r="E124" s="76"/>
      <c r="F124" s="76"/>
      <c r="G124" s="76"/>
      <c r="H124" s="76"/>
      <c r="I124" s="78"/>
      <c r="J124" s="78"/>
      <c r="K124" s="76"/>
    </row>
    <row r="125" spans="1:11" ht="15">
      <c r="A125" s="76"/>
      <c r="B125" s="76"/>
      <c r="C125" s="76"/>
      <c r="D125" s="76"/>
      <c r="E125" s="76"/>
      <c r="F125" s="76"/>
      <c r="G125" s="76"/>
      <c r="H125" s="76"/>
      <c r="I125" s="78"/>
      <c r="J125" s="78"/>
      <c r="K125" s="76"/>
    </row>
    <row r="126" spans="1:11" ht="15">
      <c r="A126" s="76"/>
      <c r="B126" s="76"/>
      <c r="C126" s="76"/>
      <c r="D126" s="76"/>
      <c r="E126" s="76"/>
      <c r="F126" s="76"/>
      <c r="G126" s="76"/>
      <c r="H126" s="76"/>
      <c r="I126" s="78"/>
      <c r="J126" s="78"/>
      <c r="K126" s="76"/>
    </row>
    <row r="127" spans="1:11" ht="15">
      <c r="A127" s="76"/>
      <c r="B127" s="76"/>
      <c r="C127" s="76"/>
      <c r="D127" s="76"/>
      <c r="E127" s="76"/>
      <c r="F127" s="76"/>
      <c r="G127" s="76"/>
      <c r="H127" s="76"/>
      <c r="I127" s="78"/>
      <c r="J127" s="78"/>
      <c r="K127" s="76"/>
    </row>
    <row r="128" spans="1:11" ht="15">
      <c r="A128" s="76"/>
      <c r="B128" s="76"/>
      <c r="C128" s="76"/>
      <c r="D128" s="76"/>
      <c r="E128" s="76"/>
      <c r="F128" s="76"/>
      <c r="G128" s="76"/>
      <c r="H128" s="76"/>
      <c r="I128" s="78"/>
      <c r="J128" s="78"/>
      <c r="K128" s="76"/>
    </row>
    <row r="129" spans="1:11" ht="15">
      <c r="A129" s="76"/>
      <c r="B129" s="76"/>
      <c r="C129" s="76"/>
      <c r="D129" s="76"/>
      <c r="E129" s="76"/>
      <c r="F129" s="76"/>
      <c r="G129" s="76"/>
      <c r="H129" s="76"/>
      <c r="I129" s="78"/>
      <c r="J129" s="78"/>
      <c r="K129" s="76"/>
    </row>
    <row r="130" spans="1:11" ht="15">
      <c r="A130" s="76"/>
      <c r="B130" s="76"/>
      <c r="C130" s="76"/>
      <c r="D130" s="76"/>
      <c r="E130" s="76"/>
      <c r="F130" s="76"/>
      <c r="G130" s="76"/>
      <c r="H130" s="76"/>
      <c r="I130" s="78"/>
      <c r="J130" s="78"/>
      <c r="K130" s="76"/>
    </row>
    <row r="131" spans="1:11" ht="15">
      <c r="A131" s="76"/>
      <c r="B131" s="76"/>
      <c r="C131" s="76"/>
      <c r="D131" s="76"/>
      <c r="E131" s="76"/>
      <c r="F131" s="76"/>
      <c r="G131" s="76"/>
      <c r="H131" s="76"/>
      <c r="I131" s="78"/>
      <c r="J131" s="78"/>
      <c r="K131" s="76"/>
    </row>
    <row r="132" spans="1:11" ht="15">
      <c r="A132" s="76"/>
      <c r="B132" s="76"/>
      <c r="C132" s="76"/>
      <c r="D132" s="76"/>
      <c r="E132" s="76"/>
      <c r="F132" s="76"/>
      <c r="G132" s="76"/>
      <c r="H132" s="76"/>
      <c r="I132" s="78"/>
      <c r="J132" s="78"/>
      <c r="K132" s="76"/>
    </row>
    <row r="133" spans="1:11" ht="15">
      <c r="A133" s="76"/>
      <c r="B133" s="76"/>
      <c r="C133" s="76"/>
      <c r="D133" s="76"/>
      <c r="E133" s="76"/>
      <c r="F133" s="76"/>
      <c r="G133" s="76"/>
      <c r="H133" s="76"/>
      <c r="I133" s="78"/>
      <c r="J133" s="78"/>
      <c r="K133" s="76"/>
    </row>
    <row r="134" spans="1:11" ht="15">
      <c r="A134" s="76"/>
      <c r="B134" s="76"/>
      <c r="C134" s="76"/>
      <c r="D134" s="76"/>
      <c r="E134" s="76"/>
      <c r="F134" s="76"/>
      <c r="G134" s="76"/>
      <c r="H134" s="76"/>
      <c r="I134" s="78"/>
      <c r="J134" s="78"/>
      <c r="K134" s="76"/>
    </row>
    <row r="135" spans="1:11" ht="15">
      <c r="A135" s="76"/>
      <c r="B135" s="76"/>
      <c r="C135" s="76"/>
      <c r="D135" s="76"/>
      <c r="E135" s="76"/>
      <c r="F135" s="76"/>
      <c r="G135" s="76"/>
      <c r="H135" s="76"/>
      <c r="I135" s="78"/>
      <c r="J135" s="78"/>
      <c r="K135" s="76"/>
    </row>
    <row r="136" spans="1:11" ht="15">
      <c r="A136" s="76"/>
      <c r="B136" s="76"/>
      <c r="C136" s="76"/>
      <c r="D136" s="76"/>
      <c r="E136" s="76"/>
      <c r="F136" s="76"/>
      <c r="G136" s="76"/>
      <c r="H136" s="76"/>
      <c r="I136" s="78"/>
      <c r="J136" s="78"/>
      <c r="K136" s="76"/>
    </row>
    <row r="137" spans="1:11" ht="15">
      <c r="A137" s="76"/>
      <c r="B137" s="76"/>
      <c r="C137" s="76"/>
      <c r="D137" s="76"/>
      <c r="E137" s="76"/>
      <c r="F137" s="76"/>
      <c r="G137" s="76"/>
      <c r="H137" s="76"/>
      <c r="I137" s="78"/>
      <c r="J137" s="78"/>
      <c r="K137" s="76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7.8515625" style="0" customWidth="1"/>
    <col min="2" max="2" width="3.421875" style="0" customWidth="1"/>
    <col min="3" max="3" width="18.00390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7.75" customHeight="1">
      <c r="A1" s="197"/>
      <c r="B1" s="197"/>
      <c r="C1" s="76"/>
      <c r="D1" s="235" t="s">
        <v>181</v>
      </c>
      <c r="E1" s="235"/>
    </row>
    <row r="2" spans="1:5" ht="15.75">
      <c r="A2" s="197"/>
      <c r="B2" s="197"/>
      <c r="C2" s="248" t="s">
        <v>1</v>
      </c>
      <c r="D2" s="248"/>
      <c r="E2" s="198"/>
    </row>
    <row r="3" spans="1:5" ht="44.25" customHeight="1">
      <c r="A3" s="197"/>
      <c r="B3" s="197"/>
      <c r="C3" s="249" t="s">
        <v>2</v>
      </c>
      <c r="D3" s="249"/>
      <c r="E3" s="249"/>
    </row>
    <row r="4" spans="1:5" ht="15.75">
      <c r="A4" s="197"/>
      <c r="B4" s="197"/>
      <c r="C4" s="79"/>
      <c r="D4" s="80" t="s">
        <v>3</v>
      </c>
      <c r="E4" s="197"/>
    </row>
    <row r="5" spans="1:5" ht="15.75">
      <c r="A5" s="197"/>
      <c r="B5" s="197"/>
      <c r="C5" s="82" t="s">
        <v>204</v>
      </c>
      <c r="D5" s="80"/>
      <c r="E5" s="197"/>
    </row>
    <row r="6" spans="1:5" ht="12.75">
      <c r="A6" s="197"/>
      <c r="B6" s="197"/>
      <c r="C6" s="5" t="s">
        <v>4</v>
      </c>
      <c r="D6" s="84"/>
      <c r="E6" s="197"/>
    </row>
    <row r="7" spans="1:5" ht="12.75">
      <c r="A7" s="197"/>
      <c r="B7" s="197"/>
      <c r="C7" s="6" t="s">
        <v>5</v>
      </c>
      <c r="D7" s="86"/>
      <c r="E7" s="197"/>
    </row>
    <row r="8" spans="1:5" ht="16.5">
      <c r="A8" s="276" t="s">
        <v>123</v>
      </c>
      <c r="B8" s="276"/>
      <c r="C8" s="276"/>
      <c r="D8" s="276"/>
      <c r="E8" s="276"/>
    </row>
    <row r="9" spans="1:8" ht="47.25" customHeight="1">
      <c r="A9" s="269" t="s">
        <v>182</v>
      </c>
      <c r="B9" s="269"/>
      <c r="C9" s="269"/>
      <c r="D9" s="269"/>
      <c r="E9" s="269"/>
      <c r="G9" s="91">
        <v>145.8</v>
      </c>
      <c r="H9" s="92">
        <v>245.7</v>
      </c>
    </row>
    <row r="10" spans="1:5" ht="16.5">
      <c r="A10" s="199"/>
      <c r="B10" s="199"/>
      <c r="C10" s="199" t="s">
        <v>10</v>
      </c>
      <c r="D10" s="199"/>
      <c r="E10" s="199"/>
    </row>
    <row r="11" spans="1:5" ht="78.75" customHeight="1">
      <c r="A11" s="200"/>
      <c r="B11" s="240" t="s">
        <v>125</v>
      </c>
      <c r="C11" s="241"/>
      <c r="D11" s="201" t="s">
        <v>183</v>
      </c>
      <c r="E11" s="201" t="s">
        <v>184</v>
      </c>
    </row>
    <row r="12" spans="1:5" ht="15.75">
      <c r="A12" s="270" t="s">
        <v>185</v>
      </c>
      <c r="B12" s="271"/>
      <c r="C12" s="271"/>
      <c r="D12" s="271"/>
      <c r="E12" s="272"/>
    </row>
    <row r="13" spans="1:5" ht="47.25">
      <c r="A13" s="117" t="s">
        <v>186</v>
      </c>
      <c r="B13" s="202">
        <v>2</v>
      </c>
      <c r="C13" s="203" t="s">
        <v>132</v>
      </c>
      <c r="D13" s="204">
        <v>0</v>
      </c>
      <c r="E13" s="205">
        <f>D13/12/$H$9</f>
        <v>0</v>
      </c>
    </row>
    <row r="14" spans="1:5" ht="47.25">
      <c r="A14" s="104" t="s">
        <v>187</v>
      </c>
      <c r="B14" s="206">
        <v>12</v>
      </c>
      <c r="C14" s="207" t="s">
        <v>146</v>
      </c>
      <c r="D14" s="208">
        <v>0</v>
      </c>
      <c r="E14" s="209">
        <f>D14/12/$H$9</f>
        <v>0</v>
      </c>
    </row>
    <row r="15" spans="1:5" ht="31.5">
      <c r="A15" s="104" t="s">
        <v>188</v>
      </c>
      <c r="B15" s="206">
        <v>2</v>
      </c>
      <c r="C15" s="207" t="s">
        <v>146</v>
      </c>
      <c r="D15" s="208">
        <v>0</v>
      </c>
      <c r="E15" s="209">
        <f>D15/12/$H$9</f>
        <v>0</v>
      </c>
    </row>
    <row r="16" spans="1:5" ht="31.5">
      <c r="A16" s="104" t="s">
        <v>189</v>
      </c>
      <c r="B16" s="206">
        <v>1</v>
      </c>
      <c r="C16" s="207" t="s">
        <v>146</v>
      </c>
      <c r="D16" s="210">
        <v>0</v>
      </c>
      <c r="E16" s="211">
        <f>D16/12/$H$9</f>
        <v>0</v>
      </c>
    </row>
    <row r="17" spans="1:5" ht="30" customHeight="1">
      <c r="A17" s="273" t="s">
        <v>134</v>
      </c>
      <c r="B17" s="274"/>
      <c r="C17" s="274"/>
      <c r="D17" s="274"/>
      <c r="E17" s="275"/>
    </row>
    <row r="18" spans="1:5" ht="15.75">
      <c r="A18" s="117" t="s">
        <v>190</v>
      </c>
      <c r="B18" s="202">
        <v>4</v>
      </c>
      <c r="C18" s="203" t="s">
        <v>146</v>
      </c>
      <c r="D18" s="212">
        <v>0</v>
      </c>
      <c r="E18" s="209">
        <f>D18/12/$H$9</f>
        <v>0</v>
      </c>
    </row>
    <row r="19" spans="1:5" ht="15.75">
      <c r="A19" s="104" t="s">
        <v>191</v>
      </c>
      <c r="B19" s="213"/>
      <c r="C19" s="207" t="s">
        <v>132</v>
      </c>
      <c r="D19" s="208">
        <v>0</v>
      </c>
      <c r="E19" s="209">
        <f>D19/12/$H$9</f>
        <v>0</v>
      </c>
    </row>
    <row r="20" spans="1:5" ht="31.5">
      <c r="A20" s="128" t="s">
        <v>192</v>
      </c>
      <c r="B20" s="214">
        <v>1</v>
      </c>
      <c r="C20" s="215" t="s">
        <v>193</v>
      </c>
      <c r="D20" s="216">
        <v>1681.28268566429</v>
      </c>
      <c r="E20" s="209">
        <f>D20/12/$H$9</f>
        <v>0.5702356144567529</v>
      </c>
    </row>
    <row r="21" spans="1:5" ht="15.75">
      <c r="A21" s="257" t="s">
        <v>194</v>
      </c>
      <c r="B21" s="258"/>
      <c r="C21" s="258"/>
      <c r="D21" s="259"/>
      <c r="E21" s="260"/>
    </row>
    <row r="22" spans="1:5" ht="94.5">
      <c r="A22" s="217" t="s">
        <v>195</v>
      </c>
      <c r="B22" s="261" t="s">
        <v>196</v>
      </c>
      <c r="C22" s="262"/>
      <c r="D22" s="218">
        <v>0</v>
      </c>
      <c r="E22" s="209">
        <f>D22/12/$H$9</f>
        <v>0</v>
      </c>
    </row>
    <row r="23" spans="1:9" ht="15.75">
      <c r="A23" s="219" t="s">
        <v>197</v>
      </c>
      <c r="B23" s="263" t="s">
        <v>193</v>
      </c>
      <c r="C23" s="264"/>
      <c r="D23" s="220">
        <v>2554.427441166975</v>
      </c>
      <c r="E23" s="221">
        <f>D23/12/$H$9</f>
        <v>0.8663775068399725</v>
      </c>
      <c r="F23" s="222"/>
      <c r="G23" s="222"/>
      <c r="H23" s="222"/>
      <c r="I23" s="222"/>
    </row>
    <row r="24" spans="1:5" ht="15.75">
      <c r="A24" s="265" t="s">
        <v>198</v>
      </c>
      <c r="B24" s="266"/>
      <c r="C24" s="266"/>
      <c r="D24" s="267"/>
      <c r="E24" s="268"/>
    </row>
    <row r="25" spans="1:5" ht="31.5">
      <c r="A25" s="223" t="s">
        <v>199</v>
      </c>
      <c r="B25" s="250"/>
      <c r="C25" s="251"/>
      <c r="D25" s="208"/>
      <c r="E25" s="224">
        <f>D25/12/$H$9</f>
        <v>0</v>
      </c>
    </row>
    <row r="26" spans="1:5" ht="31.5">
      <c r="A26" s="225" t="s">
        <v>200</v>
      </c>
      <c r="B26" s="252"/>
      <c r="C26" s="253"/>
      <c r="D26" s="208"/>
      <c r="E26" s="224">
        <f>D26/12/$H$9</f>
        <v>0</v>
      </c>
    </row>
    <row r="27" spans="1:5" ht="14.25">
      <c r="A27" s="254" t="s">
        <v>201</v>
      </c>
      <c r="B27" s="255"/>
      <c r="C27" s="255"/>
      <c r="D27" s="255"/>
      <c r="E27" s="256"/>
    </row>
    <row r="28" spans="1:5" ht="15.75">
      <c r="A28" s="226" t="s">
        <v>202</v>
      </c>
      <c r="B28" s="227"/>
      <c r="C28" s="227"/>
      <c r="D28" s="228">
        <f>D13+D14+D15+D16+D18+D19+D20+D22+D23+D25+D26</f>
        <v>4235.710126831265</v>
      </c>
      <c r="E28" s="229">
        <f>E13+E14+E15+E16+E18+E19+E20+E22+E23+E25+E26</f>
        <v>1.4366131212967255</v>
      </c>
    </row>
    <row r="30" ht="12.75">
      <c r="D30" s="230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2012-07-23T01:52:42Z</cp:lastPrinted>
  <dcterms:created xsi:type="dcterms:W3CDTF">1996-10-08T23:32:33Z</dcterms:created>
  <dcterms:modified xsi:type="dcterms:W3CDTF">2012-07-23T01:53:35Z</dcterms:modified>
  <cp:category/>
  <cp:version/>
  <cp:contentType/>
  <cp:contentStatus/>
</cp:coreProperties>
</file>