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<sst xmlns="http://schemas.openxmlformats.org/spreadsheetml/2006/main" count="572" uniqueCount="436">
  <si>
    <t>Приложение №1</t>
  </si>
  <si>
    <t>к лоту № 95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</si>
  <si>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</si>
  <si>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</si>
  <si>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</si>
  <si>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</si>
  <si>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</si>
  <si>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</si>
  <si>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</si>
  <si>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</si>
  <si>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</si>
  <si>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</si>
  <si>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</si>
  <si>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</si>
  <si>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Халтурина 14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</si>
  <si>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</si>
  <si>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</si>
  <si>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</si>
  <si>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</si>
  <si>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</si>
  <si>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</si>
  <si>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</si>
  <si>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</si>
  <si>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</si>
  <si>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</si>
  <si>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</si>
  <si>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</si>
  <si>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</si>
  <si>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</si>
  <si>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</si>
  <si>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</si>
  <si>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</si>
  <si>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</si>
  <si>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</si>
  <si>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</si>
  <si>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</si>
  <si>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</si>
  <si>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</si>
  <si>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</si>
  <si>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</si>
  <si>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</si>
  <si>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</si>
  <si>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</si>
  <si>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</si>
  <si>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</si>
  <si>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</si>
  <si>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</si>
  <si>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</si>
  <si>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</si>
  <si>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</si>
  <si>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</si>
  <si>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</si>
  <si>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</si>
  <si>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</si>
  <si>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</si>
  <si>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</si>
  <si>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</si>
  <si>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</si>
  <si>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</si>
  <si>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</si>
  <si>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</si>
  <si>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</si>
  <si>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</si>
  <si>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</si>
  <si>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</si>
  <si>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</si>
  <si>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</si>
  <si>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</si>
  <si>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 осадка</t>
  </si>
  <si>
    <t>2. Наружные и внутренние капитальные стены</t>
  </si>
  <si>
    <t>Бревенчатые</t>
  </si>
  <si>
    <t>гниль, осадка</t>
  </si>
  <si>
    <t>3. Перегородки</t>
  </si>
  <si>
    <t>деревянные</t>
  </si>
  <si>
    <t>гниль, деформация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</si>
  <si>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</si>
  <si>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</si>
  <si>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</si>
  <si>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</si>
  <si>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</si>
  <si>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</si>
  <si>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</si>
  <si>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</si>
  <si>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</si>
  <si>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обрешетки, прогиб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</si>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</sst>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4" fontId="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44" fontId="1" fillId="0" borderId="11" xfId="15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61;&#1072;&#1083;&#1090;&#1091;&#1088;&#1080;&#1085;&#1072;%2014%20&#104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Халтурина 14 А</v>
          </cell>
        </row>
        <row r="29">
          <cell r="D29">
            <v>1</v>
          </cell>
        </row>
        <row r="45">
          <cell r="E45">
            <v>125.6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Халтурина 14 А</v>
          </cell>
        </row>
      </sheetData>
      <sheetData sheetId="3">
        <row r="7">
          <cell r="G7">
            <v>0.7103813694267517</v>
          </cell>
        </row>
      </sheetData>
      <sheetData sheetId="4">
        <row r="20">
          <cell r="M20">
            <v>0</v>
          </cell>
        </row>
        <row r="43">
          <cell r="M43">
            <v>1910.1244774076404</v>
          </cell>
        </row>
        <row r="68">
          <cell r="M68">
            <v>1542.7928471369398</v>
          </cell>
        </row>
        <row r="81">
          <cell r="M81">
            <v>4114.114259031841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26.495325671785</v>
          </cell>
        </row>
        <row r="48">
          <cell r="F48">
            <v>21.400070734903267</v>
          </cell>
        </row>
        <row r="49">
          <cell r="F49">
            <v>57.066855293075385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8174.97119777734</v>
          </cell>
        </row>
      </sheetData>
      <sheetData sheetId="7">
        <row r="19">
          <cell r="G19">
            <v>0</v>
          </cell>
        </row>
        <row r="49">
          <cell r="G49">
            <v>86.88258318285392</v>
          </cell>
        </row>
        <row r="60">
          <cell r="G60">
            <v>44.53491738226665</v>
          </cell>
        </row>
        <row r="70">
          <cell r="G70">
            <v>44.53491738226665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1" t="s">
        <v>0</v>
      </c>
      <c r="G1" s="121"/>
    </row>
    <row r="2" spans="6:7" ht="15.75">
      <c r="F2" s="121" t="s">
        <v>1</v>
      </c>
      <c r="G2" s="121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122" t="s">
        <v>10</v>
      </c>
      <c r="B15" s="122"/>
      <c r="C15" s="122"/>
      <c r="D15" s="122"/>
      <c r="E15" s="122"/>
      <c r="F15" s="122"/>
      <c r="G15" s="122"/>
      <c r="H15" s="9"/>
    </row>
    <row r="16" spans="1:8" ht="15.75" customHeight="1">
      <c r="A16" s="123" t="s">
        <v>11</v>
      </c>
      <c r="B16" s="123"/>
      <c r="C16" s="123"/>
      <c r="D16" s="123"/>
      <c r="E16" s="123"/>
      <c r="F16" s="123"/>
      <c r="G16" s="123"/>
      <c r="H16" s="9"/>
    </row>
    <row r="17" spans="1:8" ht="15.75">
      <c r="A17" s="124" t="s">
        <v>12</v>
      </c>
      <c r="B17" s="124"/>
      <c r="C17" s="124"/>
      <c r="D17" s="124"/>
      <c r="E17" s="124"/>
      <c r="F17" s="124"/>
      <c r="G17" s="124"/>
      <c r="H17" s="9"/>
    </row>
    <row r="18" spans="4:8" ht="15.75">
      <c r="D18" s="2"/>
      <c r="E18" s="2"/>
      <c r="F18" s="2"/>
      <c r="G18" s="2"/>
      <c r="H18" s="9"/>
    </row>
    <row r="19" spans="1:11" ht="15.75">
      <c r="A19" s="1" t="s">
        <v>13</v>
      </c>
      <c r="B19" s="1"/>
      <c r="C19" s="16"/>
      <c r="D19" s="17" t="s">
        <v>14</v>
      </c>
      <c r="E19" s="16"/>
      <c r="F19" s="16"/>
      <c r="G19" s="16"/>
      <c r="K19" s="18"/>
    </row>
    <row r="20" spans="1:11" ht="18.75" customHeight="1">
      <c r="A20" s="1" t="s">
        <v>15</v>
      </c>
      <c r="B20" s="1"/>
      <c r="C20" s="1"/>
      <c r="D20" s="1"/>
      <c r="E20" s="1"/>
      <c r="F20" s="19"/>
      <c r="G20" s="19"/>
      <c r="K20" s="18"/>
    </row>
    <row r="21" spans="1:11" ht="18.75" customHeight="1">
      <c r="A21" s="16"/>
      <c r="B21" s="16"/>
      <c r="C21" s="16"/>
      <c r="D21" s="16"/>
      <c r="E21" s="16"/>
      <c r="F21" s="16"/>
      <c r="G21" s="16"/>
      <c r="K21" s="18"/>
    </row>
    <row r="22" spans="1:11" ht="18.75" customHeight="1">
      <c r="A22" s="1" t="s">
        <v>16</v>
      </c>
      <c r="B22" s="16"/>
      <c r="C22" s="16"/>
      <c r="D22" s="16" t="s">
        <v>17</v>
      </c>
      <c r="E22" s="16"/>
      <c r="F22" s="16"/>
      <c r="G22" s="16"/>
      <c r="K22" s="18"/>
    </row>
    <row r="23" spans="1:11" ht="20.25" customHeight="1">
      <c r="A23" s="1" t="s">
        <v>18</v>
      </c>
      <c r="B23" s="19"/>
      <c r="C23" s="19"/>
      <c r="D23" s="16" t="s">
        <v>17</v>
      </c>
      <c r="E23" s="19" t="s">
        <v>19</v>
      </c>
      <c r="F23" s="19"/>
      <c r="G23" s="16"/>
      <c r="K23" s="18"/>
    </row>
    <row r="24" spans="1:11" ht="18.75" customHeight="1">
      <c r="A24" s="1" t="s">
        <v>20</v>
      </c>
      <c r="B24" s="1"/>
      <c r="C24" s="1"/>
      <c r="D24" s="1"/>
      <c r="E24" s="1"/>
      <c r="F24" s="20" t="s">
        <v>17</v>
      </c>
      <c r="G24" s="16"/>
      <c r="K24" s="18"/>
    </row>
    <row r="25" spans="1:11" ht="19.5" customHeight="1">
      <c r="A25" s="1" t="s">
        <v>21</v>
      </c>
      <c r="B25" s="1"/>
      <c r="C25" s="16"/>
      <c r="D25" s="16" t="s">
        <v>17</v>
      </c>
      <c r="E25" s="16"/>
      <c r="F25" s="16"/>
      <c r="G25" s="16"/>
      <c r="K25" s="21"/>
    </row>
    <row r="26" spans="1:11" ht="21" customHeight="1">
      <c r="A26" s="1" t="s">
        <v>22</v>
      </c>
      <c r="B26" s="1"/>
      <c r="C26" s="1"/>
      <c r="D26" s="16" t="s">
        <v>17</v>
      </c>
      <c r="E26" s="19"/>
      <c r="F26" s="19"/>
      <c r="G26" s="16"/>
      <c r="K26" s="18"/>
    </row>
    <row r="27" spans="1:11" ht="21" customHeight="1">
      <c r="A27" s="1" t="s">
        <v>23</v>
      </c>
      <c r="B27" s="1"/>
      <c r="C27" s="1"/>
      <c r="D27" s="1"/>
      <c r="E27" s="1"/>
      <c r="F27" s="1"/>
      <c r="G27" s="1"/>
      <c r="K27" s="18"/>
    </row>
    <row r="28" spans="1:11" ht="19.5" customHeight="1">
      <c r="A28" s="22" t="s">
        <v>24</v>
      </c>
      <c r="B28" s="20"/>
      <c r="C28" s="20"/>
      <c r="D28" s="23" t="s">
        <v>25</v>
      </c>
      <c r="E28" s="20"/>
      <c r="F28" s="20"/>
      <c r="G28" s="16"/>
      <c r="K28" s="18"/>
    </row>
    <row r="29" spans="1:11" ht="19.5" customHeight="1">
      <c r="A29" s="1" t="s">
        <v>26</v>
      </c>
      <c r="B29" s="19"/>
      <c r="C29" s="19"/>
      <c r="D29" s="24">
        <v>1</v>
      </c>
      <c r="E29" s="19"/>
      <c r="F29" s="19"/>
      <c r="G29" s="16"/>
      <c r="K29" s="18"/>
    </row>
    <row r="30" spans="1:11" ht="18.75" customHeight="1">
      <c r="A30" s="1" t="s">
        <v>27</v>
      </c>
      <c r="B30" s="19"/>
      <c r="C30" s="25" t="s">
        <v>25</v>
      </c>
      <c r="D30" s="26" t="s">
        <v>28</v>
      </c>
      <c r="E30" s="24">
        <v>0</v>
      </c>
      <c r="F30" s="19" t="s">
        <v>29</v>
      </c>
      <c r="G30" s="16"/>
      <c r="K30" s="18"/>
    </row>
    <row r="31" spans="1:11" ht="21.75" customHeight="1">
      <c r="A31" s="1" t="s">
        <v>30</v>
      </c>
      <c r="B31" s="1"/>
      <c r="C31" s="19"/>
      <c r="D31" s="19" t="s">
        <v>25</v>
      </c>
      <c r="E31" s="19"/>
      <c r="F31" s="19"/>
      <c r="G31" s="16"/>
      <c r="K31" s="18"/>
    </row>
    <row r="32" spans="1:11" ht="17.25" customHeight="1">
      <c r="A32" s="1" t="s">
        <v>31</v>
      </c>
      <c r="B32" s="16"/>
      <c r="C32" s="16"/>
      <c r="D32" s="16" t="s">
        <v>25</v>
      </c>
      <c r="E32" s="16"/>
      <c r="F32" s="16"/>
      <c r="G32" s="16"/>
      <c r="K32" s="18"/>
    </row>
    <row r="33" spans="1:11" ht="18" customHeight="1">
      <c r="A33" s="1" t="s">
        <v>32</v>
      </c>
      <c r="B33" s="19"/>
      <c r="C33" s="19"/>
      <c r="D33" s="19" t="s">
        <v>25</v>
      </c>
      <c r="E33" s="19"/>
      <c r="F33" s="19"/>
      <c r="G33" s="16"/>
      <c r="K33" s="18"/>
    </row>
    <row r="34" spans="1:11" ht="20.25" customHeight="1">
      <c r="A34" s="1" t="s">
        <v>33</v>
      </c>
      <c r="B34" s="19"/>
      <c r="C34" s="19"/>
      <c r="D34" s="24">
        <v>4</v>
      </c>
      <c r="E34" s="19"/>
      <c r="F34" s="19"/>
      <c r="G34" s="16"/>
      <c r="K34" s="18"/>
    </row>
    <row r="35" spans="1:11" ht="21" customHeight="1">
      <c r="A35" s="1" t="s">
        <v>34</v>
      </c>
      <c r="B35" s="1"/>
      <c r="C35" s="1"/>
      <c r="D35" s="1"/>
      <c r="E35" s="1"/>
      <c r="F35" s="1"/>
      <c r="G35" s="19" t="s">
        <v>25</v>
      </c>
      <c r="K35" s="18"/>
    </row>
    <row r="36" spans="1:11" ht="20.25" customHeight="1">
      <c r="A36" s="1" t="s">
        <v>35</v>
      </c>
      <c r="B36" s="1"/>
      <c r="C36" s="1"/>
      <c r="D36" s="1"/>
      <c r="E36" s="1"/>
      <c r="F36" s="1"/>
      <c r="G36" s="1"/>
      <c r="K36" s="18"/>
    </row>
    <row r="37" spans="1:11" ht="18" customHeight="1">
      <c r="A37" s="1" t="s">
        <v>36</v>
      </c>
      <c r="B37" s="1"/>
      <c r="C37" s="16"/>
      <c r="D37" s="16" t="s">
        <v>25</v>
      </c>
      <c r="E37" s="16"/>
      <c r="F37" s="16"/>
      <c r="G37" s="16"/>
      <c r="K37" s="18"/>
    </row>
    <row r="38" spans="1:11" ht="18" customHeight="1">
      <c r="A38" s="1" t="s">
        <v>37</v>
      </c>
      <c r="B38" s="1"/>
      <c r="C38" s="1"/>
      <c r="D38" s="1"/>
      <c r="E38" s="1"/>
      <c r="F38" s="1"/>
      <c r="G38" s="1"/>
      <c r="K38" s="18"/>
    </row>
    <row r="39" spans="1:11" ht="18" customHeight="1">
      <c r="A39" s="1" t="s">
        <v>38</v>
      </c>
      <c r="B39" s="1"/>
      <c r="C39" s="1"/>
      <c r="D39" s="1"/>
      <c r="E39" s="1"/>
      <c r="F39" s="1"/>
      <c r="G39" s="1"/>
      <c r="K39" s="18"/>
    </row>
    <row r="40" spans="1:11" ht="18" customHeight="1">
      <c r="A40" s="16"/>
      <c r="B40" s="16"/>
      <c r="C40" s="16"/>
      <c r="D40" s="16" t="s">
        <v>25</v>
      </c>
      <c r="E40" s="16"/>
      <c r="F40" s="27"/>
      <c r="G40" s="27"/>
      <c r="K40" s="18"/>
    </row>
    <row r="41" spans="1:11" ht="19.5" customHeight="1">
      <c r="A41" s="1" t="s">
        <v>39</v>
      </c>
      <c r="B41" s="19"/>
      <c r="C41" s="19"/>
      <c r="D41" s="28"/>
      <c r="E41" s="29">
        <f>C44*3.24</f>
        <v>406.944</v>
      </c>
      <c r="F41" s="27" t="s">
        <v>40</v>
      </c>
      <c r="G41" s="27"/>
      <c r="K41" s="18"/>
    </row>
    <row r="42" spans="1:11" ht="20.25" customHeight="1">
      <c r="A42" s="1" t="s">
        <v>41</v>
      </c>
      <c r="B42" s="1"/>
      <c r="C42" s="1"/>
      <c r="D42" s="1"/>
      <c r="E42" s="1"/>
      <c r="F42" s="1"/>
      <c r="G42" s="1"/>
      <c r="K42" s="18"/>
    </row>
    <row r="43" spans="1:11" ht="21" customHeight="1">
      <c r="A43" s="1" t="s">
        <v>42</v>
      </c>
      <c r="B43" s="1"/>
      <c r="C43" s="1"/>
      <c r="D43" s="1"/>
      <c r="E43" s="1"/>
      <c r="F43" s="1"/>
      <c r="G43" s="1"/>
      <c r="K43" s="18"/>
    </row>
    <row r="44" spans="1:11" ht="18.75" customHeight="1">
      <c r="A44" s="1" t="s">
        <v>43</v>
      </c>
      <c r="B44" s="16"/>
      <c r="C44" s="29">
        <v>125.6</v>
      </c>
      <c r="D44" s="27" t="s">
        <v>29</v>
      </c>
      <c r="E44" s="27"/>
      <c r="F44" s="1"/>
      <c r="G44" s="1"/>
      <c r="K44" s="18"/>
    </row>
    <row r="45" spans="1:11" ht="20.25" customHeight="1">
      <c r="A45" s="1" t="s">
        <v>44</v>
      </c>
      <c r="B45" s="1"/>
      <c r="C45" s="1"/>
      <c r="D45" s="1"/>
      <c r="E45" s="29">
        <v>125.6</v>
      </c>
      <c r="F45" s="27" t="s">
        <v>29</v>
      </c>
      <c r="G45" s="1"/>
      <c r="K45" s="18"/>
    </row>
    <row r="46" spans="1:11" ht="20.25" customHeight="1">
      <c r="A46" s="1" t="s">
        <v>45</v>
      </c>
      <c r="B46" s="1"/>
      <c r="C46" s="1"/>
      <c r="D46" s="1"/>
      <c r="E46" s="19">
        <v>82.2</v>
      </c>
      <c r="F46" s="27" t="s">
        <v>29</v>
      </c>
      <c r="G46" s="1"/>
      <c r="K46" s="18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K47" s="18"/>
    </row>
    <row r="48" spans="1:11" ht="18.75" customHeight="1">
      <c r="A48" s="1" t="s">
        <v>47</v>
      </c>
      <c r="B48" s="1"/>
      <c r="C48" s="1"/>
      <c r="D48" s="27"/>
      <c r="E48" s="2"/>
      <c r="F48" s="29">
        <v>0</v>
      </c>
      <c r="G48" s="27" t="s">
        <v>29</v>
      </c>
      <c r="K48" s="18"/>
    </row>
    <row r="49" spans="1:11" ht="18" customHeight="1">
      <c r="A49" s="1" t="s">
        <v>48</v>
      </c>
      <c r="B49" s="1"/>
      <c r="C49" s="1"/>
      <c r="D49" s="1"/>
      <c r="E49" s="1"/>
      <c r="F49" s="29">
        <v>0</v>
      </c>
      <c r="G49" s="1" t="s">
        <v>29</v>
      </c>
      <c r="K49" s="18"/>
    </row>
    <row r="50" spans="1:11" ht="15.75">
      <c r="A50" s="1" t="s">
        <v>49</v>
      </c>
      <c r="B50" s="16"/>
      <c r="C50" s="16">
        <v>0</v>
      </c>
      <c r="D50" s="1" t="s">
        <v>50</v>
      </c>
      <c r="E50" s="1"/>
      <c r="F50" s="1"/>
      <c r="G50" s="1"/>
      <c r="K50" s="18"/>
    </row>
    <row r="51" spans="1:11" ht="17.25" customHeight="1">
      <c r="A51" s="1" t="s">
        <v>51</v>
      </c>
      <c r="B51" s="1"/>
      <c r="C51" s="1"/>
      <c r="D51" s="1"/>
      <c r="E51" s="1"/>
      <c r="F51" s="1"/>
      <c r="G51" s="16">
        <v>0</v>
      </c>
      <c r="K51" s="18"/>
    </row>
    <row r="52" spans="1:11" ht="19.5" customHeight="1">
      <c r="A52" s="1" t="s">
        <v>52</v>
      </c>
      <c r="B52" s="1"/>
      <c r="C52" s="1"/>
      <c r="D52" s="16"/>
      <c r="E52" s="29">
        <v>0</v>
      </c>
      <c r="F52" s="1" t="s">
        <v>29</v>
      </c>
      <c r="G52" s="1"/>
      <c r="K52" s="18"/>
    </row>
    <row r="53" spans="1:11" ht="21" customHeight="1">
      <c r="A53" s="1" t="s">
        <v>53</v>
      </c>
      <c r="B53" s="1"/>
      <c r="D53" s="16"/>
      <c r="E53" s="29">
        <f>C44*1.28</f>
        <v>160.768</v>
      </c>
      <c r="F53" s="1" t="s">
        <v>29</v>
      </c>
      <c r="G53" s="1"/>
      <c r="K53" s="18"/>
    </row>
    <row r="54" spans="1:11" ht="21" customHeight="1">
      <c r="A54" s="1" t="s">
        <v>54</v>
      </c>
      <c r="C54" s="29">
        <f>E53</f>
        <v>160.768</v>
      </c>
      <c r="D54" s="1" t="s">
        <v>29</v>
      </c>
      <c r="E54" s="27"/>
      <c r="F54" s="1"/>
      <c r="G54" s="1"/>
      <c r="K54" s="18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K55" s="18"/>
    </row>
    <row r="56" spans="1:11" ht="18.75" customHeight="1">
      <c r="A56" s="29">
        <f>E45*1.8</f>
        <v>226.07999999999998</v>
      </c>
      <c r="B56" s="1"/>
      <c r="C56" s="1"/>
      <c r="D56" s="1"/>
      <c r="E56" s="1"/>
      <c r="F56" s="1"/>
      <c r="G56" s="1"/>
      <c r="K56" s="18"/>
    </row>
    <row r="57" spans="1:11" ht="18.75" customHeight="1">
      <c r="A57" s="1" t="s">
        <v>56</v>
      </c>
      <c r="B57" s="1"/>
      <c r="C57" s="1"/>
      <c r="D57" s="16"/>
      <c r="E57" s="29">
        <v>0</v>
      </c>
      <c r="F57" s="1" t="s">
        <v>29</v>
      </c>
      <c r="G57" s="1"/>
      <c r="K57" s="18"/>
    </row>
    <row r="58" spans="1:11" ht="18.75" customHeight="1">
      <c r="A58" s="1" t="s">
        <v>57</v>
      </c>
      <c r="B58" s="1"/>
      <c r="C58" s="1"/>
      <c r="D58" s="19"/>
      <c r="E58" s="30">
        <v>0</v>
      </c>
      <c r="F58" s="1" t="s">
        <v>29</v>
      </c>
      <c r="G58" s="1"/>
      <c r="K58" s="18"/>
    </row>
    <row r="59" spans="1:11" ht="18.75" customHeight="1">
      <c r="A59" s="1" t="s">
        <v>58</v>
      </c>
      <c r="B59" s="16"/>
      <c r="C59" s="29">
        <f>A56</f>
        <v>226.07999999999998</v>
      </c>
      <c r="D59" s="1" t="s">
        <v>29</v>
      </c>
      <c r="E59" s="1"/>
      <c r="F59" s="1"/>
      <c r="G59" s="1"/>
      <c r="K59" s="18"/>
    </row>
    <row r="60" spans="1:11" ht="18.75" customHeight="1">
      <c r="A60" s="1" t="s">
        <v>59</v>
      </c>
      <c r="B60" s="16"/>
      <c r="C60" s="29">
        <v>0</v>
      </c>
      <c r="D60" s="1" t="s">
        <v>29</v>
      </c>
      <c r="E60" s="1"/>
      <c r="F60" s="1"/>
      <c r="G60" s="1"/>
      <c r="K60" s="18"/>
    </row>
    <row r="61" spans="1:11" ht="19.5" customHeight="1">
      <c r="A61" s="1" t="s">
        <v>60</v>
      </c>
      <c r="B61" s="1"/>
      <c r="C61" s="1"/>
      <c r="D61" s="1"/>
      <c r="E61" s="1"/>
      <c r="F61" s="16"/>
      <c r="G61" s="16"/>
      <c r="K61" s="18"/>
    </row>
    <row r="62" spans="1:7" ht="18" customHeight="1">
      <c r="A62" s="27" t="s">
        <v>61</v>
      </c>
      <c r="B62" s="27"/>
      <c r="C62" s="16">
        <v>4</v>
      </c>
      <c r="D62" s="27"/>
      <c r="E62" s="27"/>
      <c r="F62" s="27"/>
      <c r="G62" s="27"/>
    </row>
    <row r="63" spans="1:7" ht="18" customHeight="1">
      <c r="A63" s="27"/>
      <c r="B63" s="31"/>
      <c r="C63" s="31"/>
      <c r="D63" s="31"/>
      <c r="E63" s="31"/>
      <c r="F63" s="31"/>
      <c r="G63" s="31"/>
    </row>
    <row r="64" spans="1:7" ht="18" customHeight="1">
      <c r="A64" s="27"/>
      <c r="B64" s="31"/>
      <c r="C64" s="31"/>
      <c r="D64" s="31"/>
      <c r="E64" s="31"/>
      <c r="F64" s="31"/>
      <c r="G64" s="31"/>
    </row>
    <row r="65" spans="1:7" ht="15.75">
      <c r="A65" s="125" t="s">
        <v>62</v>
      </c>
      <c r="B65" s="125"/>
      <c r="C65" s="125"/>
      <c r="D65" s="125"/>
      <c r="E65" s="125"/>
      <c r="F65" s="125"/>
      <c r="G65" s="125"/>
    </row>
    <row r="66" spans="4:7" ht="15.75">
      <c r="D66" s="2"/>
      <c r="E66" s="2"/>
      <c r="F66" s="2"/>
      <c r="G66" s="2"/>
    </row>
    <row r="67" spans="1:7" ht="64.5" customHeight="1">
      <c r="A67" s="126" t="s">
        <v>63</v>
      </c>
      <c r="B67" s="126"/>
      <c r="C67" s="127"/>
      <c r="D67" s="126" t="s">
        <v>64</v>
      </c>
      <c r="E67" s="126"/>
      <c r="F67" s="126" t="s">
        <v>65</v>
      </c>
      <c r="G67" s="126"/>
    </row>
    <row r="68" spans="1:7" ht="15" customHeight="1">
      <c r="A68" s="128" t="s">
        <v>66</v>
      </c>
      <c r="B68" s="128"/>
      <c r="C68" s="129"/>
      <c r="D68" s="130" t="s">
        <v>67</v>
      </c>
      <c r="E68" s="130"/>
      <c r="F68" s="130" t="s">
        <v>68</v>
      </c>
      <c r="G68" s="130"/>
    </row>
    <row r="69" spans="1:7" ht="15" customHeight="1">
      <c r="A69" s="128" t="s">
        <v>69</v>
      </c>
      <c r="B69" s="128"/>
      <c r="C69" s="129"/>
      <c r="D69" s="130" t="s">
        <v>70</v>
      </c>
      <c r="E69" s="130"/>
      <c r="F69" s="130" t="s">
        <v>71</v>
      </c>
      <c r="G69" s="130"/>
    </row>
    <row r="70" spans="1:7" ht="15" customHeight="1">
      <c r="A70" s="128" t="s">
        <v>72</v>
      </c>
      <c r="B70" s="128"/>
      <c r="C70" s="129"/>
      <c r="D70" s="130" t="s">
        <v>73</v>
      </c>
      <c r="E70" s="130"/>
      <c r="F70" s="131" t="s">
        <v>74</v>
      </c>
      <c r="G70" s="132"/>
    </row>
    <row r="71" spans="1:7" ht="15.75">
      <c r="A71" s="133" t="s">
        <v>75</v>
      </c>
      <c r="B71" s="133"/>
      <c r="C71" s="134"/>
      <c r="D71" s="126"/>
      <c r="E71" s="126"/>
      <c r="F71" s="126"/>
      <c r="G71" s="126"/>
    </row>
    <row r="72" spans="1:7" ht="15" customHeight="1">
      <c r="A72" s="133" t="s">
        <v>76</v>
      </c>
      <c r="B72" s="133"/>
      <c r="C72" s="134"/>
      <c r="D72" s="135" t="s">
        <v>77</v>
      </c>
      <c r="E72" s="136"/>
      <c r="F72" s="135" t="s">
        <v>78</v>
      </c>
      <c r="G72" s="136"/>
    </row>
    <row r="73" spans="1:7" ht="15" customHeight="1">
      <c r="A73" s="133" t="s">
        <v>79</v>
      </c>
      <c r="B73" s="133"/>
      <c r="C73" s="134"/>
      <c r="D73" s="137"/>
      <c r="E73" s="138"/>
      <c r="F73" s="137"/>
      <c r="G73" s="138"/>
    </row>
    <row r="74" spans="1:7" ht="15" customHeight="1">
      <c r="A74" s="133" t="s">
        <v>80</v>
      </c>
      <c r="B74" s="133"/>
      <c r="C74" s="134"/>
      <c r="D74" s="139"/>
      <c r="E74" s="140"/>
      <c r="F74" s="139"/>
      <c r="G74" s="140"/>
    </row>
    <row r="75" spans="1:7" ht="15.75">
      <c r="A75" s="133" t="s">
        <v>81</v>
      </c>
      <c r="B75" s="133"/>
      <c r="C75" s="134"/>
      <c r="D75" s="126"/>
      <c r="E75" s="126"/>
      <c r="F75" s="126"/>
      <c r="G75" s="126"/>
    </row>
    <row r="76" spans="1:7" ht="15" customHeight="1">
      <c r="A76" s="128" t="s">
        <v>82</v>
      </c>
      <c r="B76" s="128"/>
      <c r="C76" s="129"/>
      <c r="D76" s="130" t="s">
        <v>83</v>
      </c>
      <c r="E76" s="130"/>
      <c r="F76" s="131" t="s">
        <v>84</v>
      </c>
      <c r="G76" s="132"/>
    </row>
    <row r="77" spans="1:7" ht="15" customHeight="1">
      <c r="A77" s="128" t="s">
        <v>85</v>
      </c>
      <c r="B77" s="128"/>
      <c r="C77" s="128"/>
      <c r="D77" s="130" t="s">
        <v>86</v>
      </c>
      <c r="E77" s="130"/>
      <c r="F77" s="130" t="s">
        <v>87</v>
      </c>
      <c r="G77" s="130"/>
    </row>
    <row r="78" spans="1:7" ht="15.75">
      <c r="A78" s="141" t="s">
        <v>88</v>
      </c>
      <c r="B78" s="142"/>
      <c r="C78" s="142"/>
      <c r="D78" s="143"/>
      <c r="E78" s="144"/>
      <c r="F78" s="143"/>
      <c r="G78" s="144"/>
    </row>
    <row r="79" spans="1:7" ht="27.75" customHeight="1">
      <c r="A79" s="145" t="s">
        <v>89</v>
      </c>
      <c r="B79" s="146"/>
      <c r="C79" s="146"/>
      <c r="D79" s="116" t="s">
        <v>90</v>
      </c>
      <c r="E79" s="117"/>
      <c r="F79" s="118" t="s">
        <v>91</v>
      </c>
      <c r="G79" s="119"/>
    </row>
    <row r="80" spans="1:7" ht="15" customHeight="1">
      <c r="A80" s="145" t="s">
        <v>92</v>
      </c>
      <c r="B80" s="146"/>
      <c r="C80" s="146"/>
      <c r="D80" s="116" t="s">
        <v>93</v>
      </c>
      <c r="E80" s="117"/>
      <c r="F80" s="120" t="s">
        <v>94</v>
      </c>
      <c r="G80" s="109"/>
    </row>
    <row r="81" spans="1:7" ht="15.75">
      <c r="A81" s="110" t="s">
        <v>81</v>
      </c>
      <c r="B81" s="111"/>
      <c r="C81" s="111"/>
      <c r="D81" s="112"/>
      <c r="E81" s="113"/>
      <c r="F81" s="112"/>
      <c r="G81" s="113"/>
    </row>
    <row r="82" spans="1:7" ht="15.75">
      <c r="A82" s="141" t="s">
        <v>95</v>
      </c>
      <c r="B82" s="142"/>
      <c r="C82" s="142"/>
      <c r="D82" s="143"/>
      <c r="E82" s="144"/>
      <c r="F82" s="143"/>
      <c r="G82" s="144"/>
    </row>
    <row r="83" spans="1:7" ht="32.25" customHeight="1">
      <c r="A83" s="145" t="s">
        <v>96</v>
      </c>
      <c r="B83" s="146"/>
      <c r="C83" s="146"/>
      <c r="D83" s="116" t="s">
        <v>97</v>
      </c>
      <c r="E83" s="117"/>
      <c r="F83" s="126" t="s">
        <v>98</v>
      </c>
      <c r="G83" s="126"/>
    </row>
    <row r="84" spans="1:7" ht="15" customHeight="1">
      <c r="A84" s="145" t="s">
        <v>99</v>
      </c>
      <c r="B84" s="146"/>
      <c r="C84" s="146"/>
      <c r="D84" s="116" t="s">
        <v>100</v>
      </c>
      <c r="E84" s="117"/>
      <c r="F84" s="126" t="s">
        <v>101</v>
      </c>
      <c r="G84" s="126"/>
    </row>
    <row r="85" spans="1:7" ht="17.25" customHeight="1">
      <c r="A85" s="145" t="s">
        <v>81</v>
      </c>
      <c r="B85" s="146"/>
      <c r="C85" s="146"/>
      <c r="D85" s="116"/>
      <c r="E85" s="117"/>
      <c r="F85" s="116"/>
      <c r="G85" s="117"/>
    </row>
    <row r="86" spans="1:7" ht="29.25" customHeight="1">
      <c r="A86" s="141" t="s">
        <v>102</v>
      </c>
      <c r="B86" s="114"/>
      <c r="C86" s="114"/>
      <c r="D86" s="143"/>
      <c r="E86" s="115"/>
      <c r="F86" s="143"/>
      <c r="G86" s="115"/>
    </row>
    <row r="87" spans="1:7" ht="15.75">
      <c r="A87" s="145" t="s">
        <v>103</v>
      </c>
      <c r="B87" s="146"/>
      <c r="C87" s="146"/>
      <c r="D87" s="116" t="s">
        <v>25</v>
      </c>
      <c r="E87" s="117"/>
      <c r="F87" s="116"/>
      <c r="G87" s="117"/>
    </row>
    <row r="88" spans="1:7" ht="15" customHeight="1">
      <c r="A88" s="145" t="s">
        <v>104</v>
      </c>
      <c r="B88" s="146"/>
      <c r="C88" s="146"/>
      <c r="D88" s="116" t="s">
        <v>25</v>
      </c>
      <c r="E88" s="117"/>
      <c r="F88" s="116"/>
      <c r="G88" s="117"/>
    </row>
    <row r="89" spans="1:7" ht="15" customHeight="1">
      <c r="A89" s="145" t="s">
        <v>105</v>
      </c>
      <c r="B89" s="146"/>
      <c r="C89" s="146"/>
      <c r="D89" s="116" t="s">
        <v>25</v>
      </c>
      <c r="E89" s="117"/>
      <c r="F89" s="116"/>
      <c r="G89" s="117"/>
    </row>
    <row r="90" spans="1:7" ht="15" customHeight="1">
      <c r="A90" s="145" t="s">
        <v>106</v>
      </c>
      <c r="B90" s="146"/>
      <c r="C90" s="146"/>
      <c r="D90" s="116" t="s">
        <v>107</v>
      </c>
      <c r="E90" s="117"/>
      <c r="F90" s="116"/>
      <c r="G90" s="117"/>
    </row>
    <row r="91" spans="1:7" ht="15.75">
      <c r="A91" s="145" t="s">
        <v>108</v>
      </c>
      <c r="B91" s="146"/>
      <c r="C91" s="146"/>
      <c r="D91" s="116" t="s">
        <v>25</v>
      </c>
      <c r="E91" s="117"/>
      <c r="F91" s="116"/>
      <c r="G91" s="117"/>
    </row>
    <row r="92" spans="1:7" ht="15.75">
      <c r="A92" s="145" t="s">
        <v>109</v>
      </c>
      <c r="B92" s="146"/>
      <c r="C92" s="146"/>
      <c r="D92" s="116" t="s">
        <v>25</v>
      </c>
      <c r="E92" s="117"/>
      <c r="F92" s="116"/>
      <c r="G92" s="117"/>
    </row>
    <row r="93" spans="1:7" ht="15.75">
      <c r="A93" s="145" t="s">
        <v>110</v>
      </c>
      <c r="B93" s="146"/>
      <c r="C93" s="146"/>
      <c r="D93" s="116" t="s">
        <v>25</v>
      </c>
      <c r="E93" s="117"/>
      <c r="F93" s="116"/>
      <c r="G93" s="117"/>
    </row>
    <row r="94" spans="1:7" ht="15.75">
      <c r="A94" s="145" t="s">
        <v>111</v>
      </c>
      <c r="B94" s="146"/>
      <c r="C94" s="146"/>
      <c r="D94" s="116" t="s">
        <v>25</v>
      </c>
      <c r="E94" s="117"/>
      <c r="F94" s="116"/>
      <c r="G94" s="117"/>
    </row>
    <row r="95" spans="1:7" ht="15.75">
      <c r="A95" s="110" t="s">
        <v>81</v>
      </c>
      <c r="B95" s="111"/>
      <c r="C95" s="111"/>
      <c r="D95" s="112"/>
      <c r="E95" s="113"/>
      <c r="F95" s="112"/>
      <c r="G95" s="113"/>
    </row>
    <row r="96" spans="1:7" ht="45.75" customHeight="1">
      <c r="A96" s="141" t="s">
        <v>112</v>
      </c>
      <c r="B96" s="142"/>
      <c r="C96" s="142"/>
      <c r="D96" s="143"/>
      <c r="E96" s="144"/>
      <c r="F96" s="143"/>
      <c r="G96" s="144"/>
    </row>
    <row r="97" spans="1:7" ht="15" customHeight="1">
      <c r="A97" s="145" t="s">
        <v>113</v>
      </c>
      <c r="B97" s="146"/>
      <c r="C97" s="146"/>
      <c r="D97" s="143" t="s">
        <v>107</v>
      </c>
      <c r="E97" s="144"/>
      <c r="F97" s="116"/>
      <c r="G97" s="117"/>
    </row>
    <row r="98" spans="1:7" ht="15" customHeight="1">
      <c r="A98" s="145" t="s">
        <v>114</v>
      </c>
      <c r="B98" s="146"/>
      <c r="C98" s="146"/>
      <c r="D98" s="116" t="s">
        <v>25</v>
      </c>
      <c r="E98" s="117"/>
      <c r="F98" s="116"/>
      <c r="G98" s="117"/>
    </row>
    <row r="99" spans="1:7" ht="15.75" customHeight="1">
      <c r="A99" s="145" t="s">
        <v>115</v>
      </c>
      <c r="B99" s="146"/>
      <c r="C99" s="146"/>
      <c r="D99" s="116" t="s">
        <v>25</v>
      </c>
      <c r="E99" s="117"/>
      <c r="F99" s="116"/>
      <c r="G99" s="117"/>
    </row>
    <row r="100" spans="1:7" ht="15.75">
      <c r="A100" s="145" t="s">
        <v>116</v>
      </c>
      <c r="B100" s="146"/>
      <c r="C100" s="146"/>
      <c r="D100" s="116" t="s">
        <v>25</v>
      </c>
      <c r="E100" s="117"/>
      <c r="F100" s="116"/>
      <c r="G100" s="117"/>
    </row>
    <row r="101" spans="1:7" ht="15.75">
      <c r="A101" s="145" t="s">
        <v>117</v>
      </c>
      <c r="B101" s="146"/>
      <c r="C101" s="146"/>
      <c r="D101" s="143" t="s">
        <v>25</v>
      </c>
      <c r="E101" s="144"/>
      <c r="F101" s="116"/>
      <c r="G101" s="117"/>
    </row>
    <row r="102" spans="1:7" ht="15" customHeight="1">
      <c r="A102" s="145" t="s">
        <v>118</v>
      </c>
      <c r="B102" s="146"/>
      <c r="C102" s="146"/>
      <c r="D102" s="116" t="s">
        <v>25</v>
      </c>
      <c r="E102" s="117"/>
      <c r="F102" s="116"/>
      <c r="G102" s="117"/>
    </row>
    <row r="103" spans="1:7" ht="15" customHeight="1">
      <c r="A103" s="145" t="s">
        <v>119</v>
      </c>
      <c r="B103" s="146"/>
      <c r="C103" s="146"/>
      <c r="D103" s="116" t="s">
        <v>107</v>
      </c>
      <c r="E103" s="117"/>
      <c r="F103" s="116" t="s">
        <v>120</v>
      </c>
      <c r="G103" s="117"/>
    </row>
    <row r="104" spans="1:7" ht="15.75">
      <c r="A104" s="145" t="s">
        <v>121</v>
      </c>
      <c r="B104" s="146"/>
      <c r="C104" s="146"/>
      <c r="D104" s="116" t="s">
        <v>25</v>
      </c>
      <c r="E104" s="117"/>
      <c r="F104" s="116"/>
      <c r="G104" s="117"/>
    </row>
    <row r="105" spans="1:7" ht="15.75">
      <c r="A105" s="145" t="s">
        <v>122</v>
      </c>
      <c r="B105" s="146"/>
      <c r="C105" s="146"/>
      <c r="D105" s="116" t="s">
        <v>25</v>
      </c>
      <c r="E105" s="117"/>
      <c r="F105" s="116"/>
      <c r="G105" s="117"/>
    </row>
    <row r="106" spans="1:7" ht="15.75">
      <c r="A106" s="110" t="s">
        <v>81</v>
      </c>
      <c r="B106" s="111"/>
      <c r="C106" s="111"/>
      <c r="D106" s="112"/>
      <c r="E106" s="113"/>
      <c r="F106" s="112"/>
      <c r="G106" s="113"/>
    </row>
    <row r="107" spans="1:7" ht="15.75" customHeight="1">
      <c r="A107" s="128" t="s">
        <v>123</v>
      </c>
      <c r="B107" s="128"/>
      <c r="C107" s="129"/>
      <c r="D107" s="130" t="s">
        <v>107</v>
      </c>
      <c r="E107" s="130"/>
      <c r="F107" s="130" t="s">
        <v>124</v>
      </c>
      <c r="G107" s="130"/>
    </row>
    <row r="110" ht="47.25">
      <c r="A110" s="34" t="s">
        <v>125</v>
      </c>
    </row>
    <row r="111" ht="15.75">
      <c r="A111" s="1" t="s">
        <v>126</v>
      </c>
    </row>
    <row r="112" spans="1:7" ht="15.75">
      <c r="A112" s="1" t="s">
        <v>127</v>
      </c>
      <c r="F112" s="121" t="s">
        <v>128</v>
      </c>
      <c r="G112" s="121"/>
    </row>
    <row r="115" ht="15.75">
      <c r="A115" s="35" t="s">
        <v>9</v>
      </c>
    </row>
    <row r="117" ht="15.75">
      <c r="A117" s="1" t="s">
        <v>129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8" sqref="A18:DD18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2.57421875" style="2" customWidth="1"/>
    <col min="113" max="113" width="1.57421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36" t="s">
        <v>1</v>
      </c>
    </row>
    <row r="3" spans="1:108" s="37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25" t="s">
        <v>2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</row>
    <row r="4" spans="52:108" ht="15" customHeight="1">
      <c r="AZ4" s="146" t="s">
        <v>3</v>
      </c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</row>
    <row r="5" spans="1:108" s="37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1" t="s">
        <v>4</v>
      </c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</row>
    <row r="6" ht="15.75">
      <c r="AZ6" s="2" t="s">
        <v>5</v>
      </c>
    </row>
    <row r="7" spans="52:108" ht="15.75"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08" s="37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39"/>
      <c r="CJ8" s="39"/>
      <c r="CK8" s="39" t="s">
        <v>6</v>
      </c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spans="52:108" ht="15.75"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1:108" s="37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3" t="s">
        <v>7</v>
      </c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</row>
    <row r="11" spans="52:108" ht="15.75">
      <c r="AZ11" s="11" t="s">
        <v>8</v>
      </c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</row>
    <row r="12" spans="1:108" s="37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</row>
    <row r="13" spans="58:101" ht="23.25" customHeight="1">
      <c r="BF13" s="2" t="s">
        <v>131</v>
      </c>
      <c r="BH13" s="102"/>
      <c r="BI13" s="102"/>
      <c r="BJ13" s="102"/>
      <c r="BK13" s="102"/>
      <c r="BL13" s="102"/>
      <c r="BM13" s="2" t="s">
        <v>131</v>
      </c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5">
        <v>20</v>
      </c>
      <c r="CO13" s="105"/>
      <c r="CP13" s="105"/>
      <c r="CQ13" s="105"/>
      <c r="CR13" s="105"/>
      <c r="CS13" s="105"/>
      <c r="CT13" s="106"/>
      <c r="CU13" s="106"/>
      <c r="CV13" s="106"/>
      <c r="CW13" s="2" t="s">
        <v>132</v>
      </c>
    </row>
    <row r="14" spans="60:100" ht="23.25" customHeight="1">
      <c r="BH14" s="42"/>
      <c r="BI14" s="42"/>
      <c r="BJ14" s="42"/>
      <c r="BK14" s="42"/>
      <c r="BL14" s="42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6"/>
      <c r="CO14" s="26"/>
      <c r="CP14" s="26"/>
      <c r="CQ14" s="26"/>
      <c r="CR14" s="26"/>
      <c r="CS14" s="26"/>
      <c r="CT14" s="38"/>
      <c r="CU14" s="38"/>
      <c r="CV14" s="38"/>
    </row>
    <row r="15" spans="1:108" s="44" customFormat="1" ht="16.5">
      <c r="A15" s="107" t="s">
        <v>133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</row>
    <row r="16" spans="1:115" s="44" customFormat="1" ht="19.5" customHeight="1">
      <c r="A16" s="107" t="s">
        <v>134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H16" s="45">
        <v>1</v>
      </c>
      <c r="DI16" s="45">
        <v>0.62</v>
      </c>
      <c r="DJ16" s="45"/>
      <c r="DK16" s="45"/>
    </row>
    <row r="17" spans="1:108" s="44" customFormat="1" ht="16.5">
      <c r="A17" s="107" t="s">
        <v>135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</row>
    <row r="18" spans="1:108" s="44" customFormat="1" ht="16.5">
      <c r="A18" s="107" t="s">
        <v>136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</row>
    <row r="19" spans="32:77" ht="15.75">
      <c r="AF19" s="108" t="str">
        <f>'[1]хар-ка по 75-му'!D19</f>
        <v>ул. Халтурина 14 А</v>
      </c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</row>
    <row r="20" spans="1:108" ht="64.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 t="s">
        <v>137</v>
      </c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 t="s">
        <v>138</v>
      </c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 t="s">
        <v>139</v>
      </c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</row>
    <row r="21" spans="1:108" ht="17.25" customHeight="1">
      <c r="A21" s="126" t="s">
        <v>140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</row>
    <row r="22" spans="1:108" ht="30" customHeight="1">
      <c r="A22" s="46"/>
      <c r="B22" s="92" t="s">
        <v>141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3"/>
      <c r="AS22" s="46"/>
      <c r="AT22" s="96">
        <v>0</v>
      </c>
      <c r="AU22" s="96"/>
      <c r="AV22" s="96"/>
      <c r="AW22" s="96"/>
      <c r="AX22" s="96"/>
      <c r="AY22" s="96"/>
      <c r="AZ22" s="47"/>
      <c r="BA22" s="48" t="s">
        <v>142</v>
      </c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9"/>
      <c r="BT22" s="97">
        <f>(('[1]оплата труда'!M20+'[1]материалы'!G19+'[1]Охрана труда'!F21)*DH16)</f>
        <v>0</v>
      </c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9"/>
      <c r="CL22" s="97">
        <f>BT22/('[1]хар-ка по 75-му'!E45+'[1]хар-ка по 75-му'!F48)/12</f>
        <v>0</v>
      </c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7.25" customHeight="1">
      <c r="A23" s="5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5"/>
      <c r="AS23" s="147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9"/>
      <c r="BT23" s="90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91"/>
      <c r="CL23" s="90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91"/>
    </row>
    <row r="24" spans="1:108" ht="15.75" customHeight="1">
      <c r="A24" s="46"/>
      <c r="B24" s="92" t="s">
        <v>143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  <c r="AS24" s="46"/>
      <c r="AT24" s="96">
        <v>0</v>
      </c>
      <c r="AU24" s="96"/>
      <c r="AV24" s="96"/>
      <c r="AW24" s="96"/>
      <c r="AX24" s="96"/>
      <c r="AY24" s="96"/>
      <c r="AZ24" s="47"/>
      <c r="BA24" s="48" t="s">
        <v>144</v>
      </c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9"/>
      <c r="BT24" s="150">
        <f>0.06*AT24*365*'[1]хар-ка по 75-му'!D29*'[1]хар-ка по 75-му'!C50*(DI16)</f>
        <v>0</v>
      </c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50">
        <f>BT24/('[1]хар-ка по 75-му'!E45+'[1]хар-ка по 75-му'!F48)/12</f>
        <v>0</v>
      </c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2"/>
    </row>
    <row r="25" spans="1:108" ht="17.25" customHeight="1">
      <c r="A25" s="5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5"/>
      <c r="AS25" s="147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9"/>
      <c r="BT25" s="153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5"/>
      <c r="CL25" s="153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ht="15.75" customHeight="1">
      <c r="A26" s="46"/>
      <c r="B26" s="92" t="s">
        <v>145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3"/>
      <c r="AS26" s="46"/>
      <c r="AT26" s="96">
        <v>0</v>
      </c>
      <c r="AU26" s="96"/>
      <c r="AV26" s="96"/>
      <c r="AW26" s="96"/>
      <c r="AX26" s="96"/>
      <c r="AY26" s="96"/>
      <c r="AZ26" s="47"/>
      <c r="BA26" s="48" t="s">
        <v>142</v>
      </c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9"/>
      <c r="BT26" s="150">
        <v>0</v>
      </c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2"/>
      <c r="CL26" s="150">
        <v>0</v>
      </c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2"/>
    </row>
    <row r="27" spans="1:108" ht="17.25" customHeight="1">
      <c r="A27" s="50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5"/>
      <c r="AS27" s="147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9"/>
      <c r="BT27" s="153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5"/>
      <c r="CL27" s="153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ht="15.75" customHeight="1">
      <c r="A28" s="46"/>
      <c r="B28" s="92" t="s">
        <v>146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3"/>
      <c r="AS28" s="46"/>
      <c r="AT28" s="96">
        <v>0</v>
      </c>
      <c r="AU28" s="96"/>
      <c r="AV28" s="96"/>
      <c r="AW28" s="96"/>
      <c r="AX28" s="96"/>
      <c r="AY28" s="96"/>
      <c r="AZ28" s="47"/>
      <c r="BA28" s="156" t="s">
        <v>147</v>
      </c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150">
        <v>0</v>
      </c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2"/>
      <c r="CL28" s="150">
        <f>BT28/('[1]хар-ка по 75-му'!E45+'[1]хар-ка по 75-му'!F48)/12</f>
        <v>0</v>
      </c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2"/>
    </row>
    <row r="29" spans="1:108" ht="17.25" customHeight="1">
      <c r="A29" s="50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5"/>
      <c r="AS29" s="147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9"/>
      <c r="BT29" s="153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5"/>
      <c r="CL29" s="153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ht="32.25" customHeight="1">
      <c r="A30" s="126" t="s">
        <v>148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</row>
    <row r="31" spans="1:123" ht="15.75" customHeight="1">
      <c r="A31" s="46"/>
      <c r="B31" s="92" t="s">
        <v>149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3"/>
      <c r="AS31" s="46"/>
      <c r="AT31" s="96">
        <v>3</v>
      </c>
      <c r="AU31" s="96"/>
      <c r="AV31" s="96"/>
      <c r="AW31" s="96"/>
      <c r="AX31" s="96"/>
      <c r="AY31" s="96"/>
      <c r="AZ31" s="47"/>
      <c r="BA31" s="48" t="s">
        <v>142</v>
      </c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9"/>
      <c r="BT31" s="150">
        <f>(('[1]оплата труда'!M43+'[1]материалы'!G49+'[1]Охрана труда'!F46)*DH16)</f>
        <v>2023.5023862622793</v>
      </c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2"/>
      <c r="CL31" s="150">
        <f>BT31/('[1]хар-ка по 75-му'!$E$45+'[1]хар-ка по 75-му'!F48)/12</f>
        <v>1.3425573157260347</v>
      </c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2"/>
      <c r="DK31" s="55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50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5"/>
      <c r="AS32" s="147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9"/>
      <c r="BT32" s="153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5"/>
      <c r="CL32" s="153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46"/>
      <c r="B33" s="92" t="s">
        <v>150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3"/>
      <c r="AS33" s="46"/>
      <c r="AT33" s="96">
        <v>0</v>
      </c>
      <c r="AU33" s="96"/>
      <c r="AV33" s="96"/>
      <c r="AW33" s="96"/>
      <c r="AX33" s="96"/>
      <c r="AY33" s="96"/>
      <c r="AZ33" s="47"/>
      <c r="BA33" s="48" t="s">
        <v>142</v>
      </c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9"/>
      <c r="BT33" s="150">
        <v>0</v>
      </c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2"/>
      <c r="CL33" s="150">
        <f>BT33/('[1]хар-ка по 75-му'!$E$45+'[1]хар-ка по 75-му'!F48)/12</f>
        <v>0</v>
      </c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2"/>
    </row>
    <row r="34" spans="1:108" ht="17.25" customHeight="1">
      <c r="A34" s="50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5"/>
      <c r="AS34" s="147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9"/>
      <c r="BT34" s="153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5"/>
      <c r="CL34" s="153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ht="15.75" customHeight="1">
      <c r="A35" s="46"/>
      <c r="B35" s="92" t="s">
        <v>151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3"/>
      <c r="AS35" s="46"/>
      <c r="AT35" s="96">
        <v>3</v>
      </c>
      <c r="AU35" s="96"/>
      <c r="AV35" s="96"/>
      <c r="AW35" s="96"/>
      <c r="AX35" s="96"/>
      <c r="AY35" s="96"/>
      <c r="AZ35" s="47"/>
      <c r="BA35" s="48" t="s">
        <v>142</v>
      </c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9"/>
      <c r="BT35" s="150">
        <f>(('[1]оплата труда'!M68+'[1]материалы'!G60+'[1]Охрана труда'!F48)*DH16)</f>
        <v>1608.7278352541098</v>
      </c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2"/>
      <c r="CL35" s="150">
        <f>BT35/('[1]хар-ка по 75-му'!$E$45+'[1]хар-ка по 75-му'!F48)/12</f>
        <v>1.0673618864477905</v>
      </c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2"/>
    </row>
    <row r="36" spans="1:108" ht="35.25" customHeight="1">
      <c r="A36" s="50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5"/>
      <c r="AS36" s="147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9"/>
      <c r="BT36" s="153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5"/>
      <c r="CL36" s="153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ht="47.25" customHeight="1">
      <c r="A37" s="46"/>
      <c r="B37" s="92" t="s">
        <v>152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46"/>
      <c r="AT37" s="92" t="s">
        <v>153</v>
      </c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3"/>
      <c r="BT37" s="150">
        <f>(('[1]оплата труда'!M81+'[1]материалы'!G70+'[1]Охрана труда'!F49)*DH16)*1</f>
        <v>4215.716031707184</v>
      </c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2"/>
      <c r="CL37" s="150">
        <f>BT37/('[1]хар-ка по 75-му'!E45+'[1]хар-ка по 75-му'!F48)/12</f>
        <v>2.79705150723672</v>
      </c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2"/>
    </row>
    <row r="38" spans="1:108" ht="15.75" customHeight="1">
      <c r="A38" s="56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9"/>
      <c r="AS38" s="56"/>
      <c r="AT38" s="27" t="s">
        <v>154</v>
      </c>
      <c r="AU38" s="27"/>
      <c r="AV38" s="27"/>
      <c r="AW38" s="27"/>
      <c r="AX38" s="27"/>
      <c r="AY38" s="27"/>
      <c r="AZ38" s="43"/>
      <c r="BA38" s="31"/>
      <c r="BB38" s="31"/>
      <c r="BC38" s="31"/>
      <c r="BD38" s="31"/>
      <c r="BE38" s="104">
        <v>2</v>
      </c>
      <c r="BF38" s="104"/>
      <c r="BG38" s="104"/>
      <c r="BH38" s="104"/>
      <c r="BI38" s="104"/>
      <c r="BJ38" s="104"/>
      <c r="BK38" s="31"/>
      <c r="BL38" s="31" t="s">
        <v>155</v>
      </c>
      <c r="BN38" s="31"/>
      <c r="BO38" s="31"/>
      <c r="BP38" s="31"/>
      <c r="BQ38" s="31"/>
      <c r="BR38" s="31"/>
      <c r="BS38" s="59"/>
      <c r="BT38" s="160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2"/>
      <c r="CL38" s="160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2"/>
    </row>
    <row r="39" spans="1:108" ht="32.25" customHeight="1">
      <c r="A39" s="50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5"/>
      <c r="AS39" s="53"/>
      <c r="AT39" s="94" t="s">
        <v>156</v>
      </c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5"/>
      <c r="BT39" s="153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5"/>
      <c r="CL39" s="153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ht="14.25" customHeight="1">
      <c r="A40" s="60"/>
      <c r="B40" s="92" t="s">
        <v>157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3"/>
      <c r="AS40" s="163" t="s">
        <v>158</v>
      </c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5"/>
      <c r="BT40" s="150">
        <f>'[1]ЖБО'!F88</f>
        <v>8174.97119777734</v>
      </c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2"/>
      <c r="CL40" s="150">
        <f>BT40/'[1]хар-ка по 75-му'!E45/12</f>
        <v>5.423945858397917</v>
      </c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2"/>
    </row>
    <row r="41" spans="1:108" ht="3.75" customHeight="1">
      <c r="A41" s="60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5"/>
      <c r="AS41" s="147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9"/>
      <c r="BT41" s="153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5"/>
      <c r="CL41" s="153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</row>
    <row r="42" spans="1:108" ht="15.75" customHeight="1">
      <c r="A42" s="46"/>
      <c r="B42" s="92" t="s">
        <v>159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3"/>
      <c r="AS42" s="163" t="s">
        <v>158</v>
      </c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5"/>
      <c r="BT42" s="150">
        <f>CL42*('[1]хар-ка по 75-му'!$E$45+'[1]хар-ка по 75-му'!F48)*12</f>
        <v>1070.6868</v>
      </c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2"/>
      <c r="CL42" s="150">
        <f>'[1]ТБО'!G7</f>
        <v>0.7103813694267517</v>
      </c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2"/>
    </row>
    <row r="43" spans="1:108" ht="31.5" customHeight="1">
      <c r="A43" s="50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5"/>
      <c r="AS43" s="147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9"/>
      <c r="BT43" s="153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5"/>
      <c r="CL43" s="153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5"/>
    </row>
    <row r="44" spans="1:108" ht="17.25" customHeight="1">
      <c r="A44" s="126" t="s">
        <v>160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</row>
    <row r="45" spans="1:108" ht="15.75" customHeight="1">
      <c r="A45" s="46"/>
      <c r="B45" s="92" t="s">
        <v>161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3"/>
      <c r="AS45" s="46"/>
      <c r="AT45" s="96">
        <v>0</v>
      </c>
      <c r="AU45" s="96"/>
      <c r="AV45" s="96"/>
      <c r="AW45" s="96"/>
      <c r="AX45" s="96"/>
      <c r="AY45" s="96"/>
      <c r="AZ45" s="47"/>
      <c r="BA45" s="156" t="s">
        <v>162</v>
      </c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150">
        <f>(('[1]оплата труда'!M91+'[1]материалы'!G81+'[1]Охрана труда'!F73)*DH16)</f>
        <v>0</v>
      </c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2"/>
      <c r="CL45" s="150">
        <f>BT45/('[1]хар-ка по 75-му'!E45+'[1]хар-ка по 75-му'!F48)/12</f>
        <v>0</v>
      </c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2"/>
    </row>
    <row r="46" spans="1:108" ht="17.25" customHeight="1">
      <c r="A46" s="50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5"/>
      <c r="AS46" s="147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9"/>
      <c r="BT46" s="153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5"/>
      <c r="CL46" s="153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ht="15.75" customHeight="1">
      <c r="A47" s="46"/>
      <c r="B47" s="92" t="s">
        <v>163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3"/>
      <c r="AS47" s="46"/>
      <c r="AT47" s="96">
        <v>0</v>
      </c>
      <c r="AU47" s="96"/>
      <c r="AV47" s="96"/>
      <c r="AW47" s="96"/>
      <c r="AX47" s="96"/>
      <c r="AY47" s="96"/>
      <c r="AZ47" s="47"/>
      <c r="BA47" s="156" t="s">
        <v>162</v>
      </c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150">
        <f>('[1]оплата труда'!M108+'[1]материалы'!I94+'[1]Охрана труда'!F74)</f>
        <v>0</v>
      </c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2"/>
      <c r="CL47" s="150">
        <f>BT47/('[1]хар-ка по 75-му'!E45+'[1]хар-ка по 75-му'!F48)/12</f>
        <v>0</v>
      </c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2"/>
    </row>
    <row r="48" spans="1:108" ht="63.75" customHeight="1">
      <c r="A48" s="50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5"/>
      <c r="AS48" s="147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9"/>
      <c r="BT48" s="153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5"/>
      <c r="CL48" s="153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</row>
    <row r="49" spans="1:108" ht="31.5" customHeight="1">
      <c r="A49" s="46"/>
      <c r="B49" s="92" t="s">
        <v>164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3"/>
      <c r="AS49" s="46"/>
      <c r="AT49" s="92" t="s">
        <v>165</v>
      </c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3"/>
      <c r="BT49" s="150">
        <f>(('[1]оплата труда'!M116+'[1]материалы'!H102+'[1]Охрана труда'!F75)*DH16)</f>
        <v>0</v>
      </c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2"/>
      <c r="CL49" s="150">
        <f>BT49/('[1]хар-ка по 75-му'!E45+'[1]хар-ка по 75-му'!F48)/12</f>
        <v>0</v>
      </c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2"/>
    </row>
    <row r="50" spans="1:108" ht="15.75" customHeight="1">
      <c r="A50" s="56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9"/>
      <c r="AS50" s="56"/>
      <c r="AT50" s="27" t="s">
        <v>166</v>
      </c>
      <c r="AU50" s="27"/>
      <c r="AV50" s="27"/>
      <c r="AW50" s="27"/>
      <c r="AX50" s="27"/>
      <c r="AY50" s="27"/>
      <c r="AZ50" s="43"/>
      <c r="BA50" s="31"/>
      <c r="BB50" s="31"/>
      <c r="BC50" s="31"/>
      <c r="BD50" s="31"/>
      <c r="BE50" s="104" t="s">
        <v>167</v>
      </c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59"/>
      <c r="BT50" s="160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2"/>
      <c r="CL50" s="160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2"/>
    </row>
    <row r="51" spans="1:108" ht="49.5" customHeight="1">
      <c r="A51" s="50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5"/>
      <c r="AS51" s="53"/>
      <c r="AT51" s="94" t="s">
        <v>168</v>
      </c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5"/>
      <c r="BT51" s="153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5"/>
      <c r="CL51" s="153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</row>
    <row r="52" spans="1:108" ht="15" customHeight="1">
      <c r="A52" s="60"/>
      <c r="B52" s="92" t="s">
        <v>169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3"/>
      <c r="AS52" s="56"/>
      <c r="AT52" s="166">
        <v>0</v>
      </c>
      <c r="AU52" s="166"/>
      <c r="AV52" s="166"/>
      <c r="AW52" s="166"/>
      <c r="AX52" s="166"/>
      <c r="AY52" s="166"/>
      <c r="AZ52" s="57"/>
      <c r="BA52" s="61" t="s">
        <v>162</v>
      </c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8"/>
      <c r="BT52" s="150">
        <f>('[1]оплата труда'!M126+'[1]оплата труда'!M137+'[1]материалы'!H111+'[1]Охрана труда'!F76)*DH16</f>
        <v>0</v>
      </c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2"/>
      <c r="CL52" s="150">
        <f>BT52/('[1]хар-ка по 75-му'!E45+'[1]хар-ка по 75-му'!F48)/12</f>
        <v>0</v>
      </c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2"/>
    </row>
    <row r="53" spans="1:108" ht="17.25" customHeight="1">
      <c r="A53" s="60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5"/>
      <c r="AS53" s="56"/>
      <c r="AT53" s="51"/>
      <c r="AU53" s="51"/>
      <c r="AV53" s="51"/>
      <c r="AW53" s="51"/>
      <c r="AX53" s="51"/>
      <c r="AY53" s="51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8"/>
      <c r="BT53" s="153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5"/>
      <c r="CL53" s="153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5"/>
    </row>
    <row r="54" spans="1:108" ht="15.75" customHeight="1">
      <c r="A54" s="46"/>
      <c r="B54" s="92" t="s">
        <v>170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3"/>
      <c r="AS54" s="46"/>
      <c r="AT54" s="96">
        <v>0</v>
      </c>
      <c r="AU54" s="96"/>
      <c r="AV54" s="96"/>
      <c r="AW54" s="96"/>
      <c r="AX54" s="96"/>
      <c r="AY54" s="96"/>
      <c r="AZ54" s="47"/>
      <c r="BA54" s="156" t="s">
        <v>171</v>
      </c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150">
        <v>0</v>
      </c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2"/>
      <c r="CL54" s="150">
        <f>BT54/('[1]хар-ка по 75-му'!E45+'[1]хар-ка по 75-му'!F48)/12</f>
        <v>0</v>
      </c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2"/>
    </row>
    <row r="55" spans="1:108" ht="16.5" customHeight="1">
      <c r="A55" s="50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5"/>
      <c r="AS55" s="147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9"/>
      <c r="BT55" s="153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5"/>
      <c r="CL55" s="153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5"/>
    </row>
    <row r="56" spans="1:108" ht="17.25" customHeight="1">
      <c r="A56" s="126" t="s">
        <v>172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</row>
    <row r="57" spans="1:108" ht="32.25" customHeight="1">
      <c r="A57" s="46"/>
      <c r="B57" s="92" t="s">
        <v>173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3"/>
      <c r="AS57" s="46"/>
      <c r="AT57" s="92" t="s">
        <v>174</v>
      </c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3"/>
      <c r="BT57" s="150">
        <f>(('[1]оплата труда'!M172+'[1]материалы'!H139+'[1]Охрана труда'!F220)*DH16)</f>
        <v>183.7163511341158</v>
      </c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2"/>
      <c r="CL57" s="150">
        <f>BT57/('[1]хар-ка по 75-му'!E45+'[1]хар-ка по 75-му'!F48)/12</f>
        <v>0.12189248350193459</v>
      </c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2"/>
    </row>
    <row r="58" spans="1:108" ht="15" customHeight="1">
      <c r="A58" s="56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9"/>
      <c r="AS58" s="56"/>
      <c r="AT58" s="27" t="s">
        <v>175</v>
      </c>
      <c r="AU58" s="27"/>
      <c r="AV58" s="27"/>
      <c r="AW58" s="27"/>
      <c r="AX58" s="27"/>
      <c r="AY58" s="27"/>
      <c r="AZ58" s="43"/>
      <c r="BA58" s="31"/>
      <c r="BB58" s="31"/>
      <c r="BC58" s="31"/>
      <c r="BD58" s="31"/>
      <c r="BE58" s="104">
        <v>0</v>
      </c>
      <c r="BF58" s="104"/>
      <c r="BG58" s="104"/>
      <c r="BH58" s="104"/>
      <c r="BI58" s="104"/>
      <c r="BJ58" s="104"/>
      <c r="BK58" s="31"/>
      <c r="BL58" s="31" t="s">
        <v>176</v>
      </c>
      <c r="BN58" s="31"/>
      <c r="BO58" s="31"/>
      <c r="BP58" s="31"/>
      <c r="BQ58" s="31"/>
      <c r="BR58" s="31"/>
      <c r="BS58" s="59"/>
      <c r="BT58" s="160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2"/>
      <c r="CL58" s="160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2"/>
    </row>
    <row r="59" spans="1:108" ht="63" customHeight="1">
      <c r="A59" s="56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9"/>
      <c r="AS59" s="56"/>
      <c r="AT59" s="158" t="s">
        <v>177</v>
      </c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9"/>
      <c r="BT59" s="160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2"/>
      <c r="CL59" s="160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2"/>
    </row>
    <row r="60" spans="1:108" ht="15.75" customHeight="1">
      <c r="A60" s="56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9"/>
      <c r="AS60" s="56"/>
      <c r="AT60" s="104">
        <v>0</v>
      </c>
      <c r="AU60" s="104"/>
      <c r="AV60" s="104"/>
      <c r="AW60" s="104"/>
      <c r="AX60" s="104"/>
      <c r="AY60" s="104"/>
      <c r="AZ60" s="43"/>
      <c r="BA60" s="167" t="s">
        <v>178</v>
      </c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8"/>
      <c r="BT60" s="160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2"/>
      <c r="CL60" s="160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2"/>
    </row>
    <row r="61" spans="1:108" ht="79.5" customHeight="1">
      <c r="A61" s="56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9"/>
      <c r="AS61" s="56"/>
      <c r="AT61" s="158" t="s">
        <v>179</v>
      </c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9"/>
      <c r="BT61" s="160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2"/>
      <c r="CL61" s="160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2"/>
    </row>
    <row r="62" spans="1:108" ht="15.75" customHeight="1">
      <c r="A62" s="56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9"/>
      <c r="AS62" s="56"/>
      <c r="AT62" s="104">
        <v>2</v>
      </c>
      <c r="AU62" s="104"/>
      <c r="AV62" s="104"/>
      <c r="AW62" s="104"/>
      <c r="AX62" s="104"/>
      <c r="AY62" s="104"/>
      <c r="AZ62" s="43"/>
      <c r="BA62" s="167" t="s">
        <v>162</v>
      </c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8"/>
      <c r="BT62" s="160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60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2"/>
    </row>
    <row r="63" spans="1:108" ht="3" customHeight="1">
      <c r="A63" s="50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5"/>
      <c r="AS63" s="53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2"/>
      <c r="BT63" s="153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5"/>
      <c r="CL63" s="153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5"/>
    </row>
    <row r="64" spans="1:108" ht="21.75" customHeight="1">
      <c r="A64" s="50"/>
      <c r="B64" s="92" t="s">
        <v>180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3"/>
      <c r="AS64" s="46"/>
      <c r="AT64" s="62" t="s">
        <v>158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3"/>
      <c r="BT64" s="150">
        <f>'[1]оплата труда'!M182+'[1]Охрана труда'!F221+'[1]материалы'!H149</f>
        <v>0</v>
      </c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2"/>
      <c r="CL64" s="150">
        <f>BT64/('[1]хар-ка по 75-му'!E45+'[1]хар-ка по 75-му'!F48)/12</f>
        <v>0</v>
      </c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2"/>
    </row>
    <row r="65" spans="1:108" ht="9.75" customHeight="1">
      <c r="A65" s="50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5"/>
      <c r="AS65" s="147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9"/>
      <c r="BT65" s="153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5"/>
      <c r="CL65" s="153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5"/>
    </row>
    <row r="66" spans="1:108" ht="25.5" customHeight="1">
      <c r="A66" s="60"/>
      <c r="B66" s="92" t="str">
        <f>'[1]оплата труда'!A184</f>
        <v>18. Ремонт фундаментов под стенами существующих зданий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3"/>
      <c r="AS66" s="62" t="s">
        <v>158</v>
      </c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3"/>
      <c r="BS66" s="64"/>
      <c r="BT66" s="150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2"/>
      <c r="CL66" s="150">
        <f>BT66/('[1]хар-ка по 75-му'!E45+'[1]хар-ка по 75-му'!F48)/12*'[1]перечень по 75-му'!DH16</f>
        <v>0.6706254008551897</v>
      </c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2"/>
    </row>
    <row r="67" spans="1:108" ht="9" customHeight="1">
      <c r="A67" s="60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5"/>
      <c r="AS67" s="90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91"/>
      <c r="BT67" s="153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5"/>
      <c r="CL67" s="153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5"/>
    </row>
    <row r="68" spans="1:108" ht="25.5" customHeight="1">
      <c r="A68" s="60"/>
      <c r="B68" s="92" t="str">
        <f>'[1]оплата труда'!A228</f>
        <v>19. Устранение повреждений ступеней, полов в местах общего пользования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3"/>
      <c r="AS68" s="163" t="s">
        <v>158</v>
      </c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5"/>
      <c r="BT68" s="150">
        <f>('[1]оплата труда'!M236+'[1]оплата труда'!M246+'[1]материалы'!H186+'[1]Охрана труда'!F223)</f>
        <v>0</v>
      </c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2"/>
      <c r="CL68" s="150">
        <f>BT68/('[1]хар-ка по 75-му'!E45+'[1]хар-ка по 75-му'!F48)/12</f>
        <v>0</v>
      </c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2"/>
    </row>
    <row r="69" spans="1:108" ht="21" customHeight="1">
      <c r="A69" s="60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5"/>
      <c r="AS69" s="147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9"/>
      <c r="BT69" s="153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5"/>
      <c r="CL69" s="153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5"/>
    </row>
    <row r="70" spans="1:108" ht="25.5" customHeight="1">
      <c r="A70" s="60"/>
      <c r="B70" s="92" t="str">
        <f>'[1]оплата труда'!A248</f>
        <v>20. Частичный ремонт кровли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3"/>
      <c r="AS70" s="163" t="s">
        <v>158</v>
      </c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5"/>
      <c r="BT70" s="150">
        <f>'[1]оплата труда'!M258+'[1]Охрана труда'!F224+'[1]материалы'!H199</f>
        <v>467.0245765674919</v>
      </c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2"/>
      <c r="CL70" s="150">
        <f>BT70/('[1]хар-ка по 75-му'!E45+'[1]хар-ка по 75-му'!F48)/12</f>
        <v>0.30986237829584123</v>
      </c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2"/>
    </row>
    <row r="71" spans="1:108" ht="4.5" customHeight="1">
      <c r="A71" s="60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5"/>
      <c r="AS71" s="169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8"/>
      <c r="BT71" s="153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5"/>
      <c r="CL71" s="153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5"/>
    </row>
    <row r="72" spans="1:108" ht="25.5" customHeight="1">
      <c r="A72" s="60"/>
      <c r="B72" s="92" t="s">
        <v>181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163" t="s">
        <v>158</v>
      </c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5"/>
      <c r="BT72" s="151">
        <f>'[1]оплата труда'!M270+'[1]Охрана труда'!F225+'[1]материалы'!H208</f>
        <v>0</v>
      </c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2"/>
      <c r="CL72" s="150">
        <f>BT72/('[1]хар-ка по 75-му'!E45+'[1]хар-ка по 75-му'!F48)/12</f>
        <v>0</v>
      </c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2"/>
    </row>
    <row r="73" spans="1:108" ht="9" customHeight="1">
      <c r="A73" s="60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70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2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5"/>
      <c r="CL73" s="153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5"/>
    </row>
    <row r="74" spans="2:108" ht="25.5" customHeight="1">
      <c r="B74" s="92" t="str">
        <f>'[1]оплата труда'!A272</f>
        <v>22. Устранение засоров внутренних канализационных трубопроводов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163" t="s">
        <v>158</v>
      </c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5"/>
      <c r="BT74" s="151">
        <f>'[1]оплата труда'!M278+'[1]Охрана труда'!F226+'[1]материалы'!H214</f>
        <v>0</v>
      </c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2"/>
      <c r="CL74" s="150">
        <f>BT74/('[1]хар-ка по 75-му'!$E$45+'[1]хар-ка по 75-му'!$F$48)/12</f>
        <v>0</v>
      </c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2"/>
    </row>
    <row r="75" spans="1:112" ht="25.5" customHeight="1">
      <c r="A75" s="65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170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2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5"/>
      <c r="CL75" s="153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5"/>
      <c r="DH75" s="66"/>
    </row>
    <row r="76" spans="1:108" ht="16.5" customHeight="1">
      <c r="A76" s="33"/>
      <c r="B76" s="133" t="str">
        <f>'[1]оплата труда'!A280</f>
        <v>23. Притирка  запорной  арматуры без снятия с места в системе отопления         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63" t="s">
        <v>158</v>
      </c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5"/>
      <c r="BT76" s="151">
        <f>'[1]оплата труда'!M287+'[1]Охрана труда'!F227+'[1]материалы'!H220</f>
        <v>0</v>
      </c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2"/>
      <c r="CL76" s="150">
        <f>BT76/('[1]хар-ка по 75-му'!$E$45+'[1]хар-ка по 75-му'!$F$48)/12</f>
        <v>0</v>
      </c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2"/>
    </row>
    <row r="77" spans="1:108" ht="30" customHeight="1">
      <c r="A77" s="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90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91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5"/>
      <c r="CL77" s="153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5"/>
    </row>
    <row r="78" spans="1:108" ht="16.5" customHeight="1">
      <c r="A78" s="33"/>
      <c r="B78" s="133" t="str">
        <f>'[1]оплата труда'!A289</f>
        <v>24. Укрепление крючков для  труб и приборов центрального отопления. 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73" t="s">
        <v>158</v>
      </c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5"/>
      <c r="BT78" s="150">
        <f>'[1]оплата труда'!M295+'[1]Охрана труда'!F228+'[1]материалы'!H227</f>
        <v>0</v>
      </c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2"/>
      <c r="CL78" s="150">
        <f>BT78/('[1]хар-ка по 75-му'!$E$45+'[1]хар-ка по 75-му'!$F$48)/12</f>
        <v>0</v>
      </c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2"/>
    </row>
    <row r="79" spans="1:108" ht="16.5" customHeight="1">
      <c r="A79" s="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76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8"/>
      <c r="BT79" s="153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5"/>
      <c r="CL79" s="153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5"/>
    </row>
    <row r="80" spans="1:108" ht="16.5" customHeight="1">
      <c r="A80" s="33"/>
      <c r="B80" s="133" t="str">
        <f>'[1]оплата труда'!A297</f>
        <v>25. Ликвидация воздушных пробок в системе отопления в стояке.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73" t="s">
        <v>158</v>
      </c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5"/>
      <c r="BT80" s="150">
        <f>'[1]оплата труда'!M302+'[1]Охрана труда'!F229+'[1]материалы'!C230</f>
        <v>0</v>
      </c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2"/>
      <c r="CL80" s="150">
        <f>BT80/('[1]хар-ка по 75-му'!$E$45+'[1]хар-ка по 75-му'!$F$48)/12</f>
        <v>0</v>
      </c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2"/>
    </row>
    <row r="81" spans="1:108" ht="16.5" customHeight="1">
      <c r="A81" s="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76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77"/>
      <c r="BM81" s="177"/>
      <c r="BN81" s="177"/>
      <c r="BO81" s="177"/>
      <c r="BP81" s="177"/>
      <c r="BQ81" s="177"/>
      <c r="BR81" s="177"/>
      <c r="BS81" s="178"/>
      <c r="BT81" s="153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5"/>
      <c r="CL81" s="153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5"/>
    </row>
    <row r="82" spans="1:108" ht="16.5" customHeight="1">
      <c r="A82" s="33"/>
      <c r="B82" s="133" t="str">
        <f>'[1]оплата труда'!A305</f>
        <v>26. Восстановление    разрушенной тепловой изоляции   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73" t="s">
        <v>158</v>
      </c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5"/>
      <c r="BT82" s="150">
        <f>'[1]оплата труда'!M312+'[1]Охрана труда'!F230+'[1]материалы'!H237</f>
        <v>0</v>
      </c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2"/>
      <c r="CL82" s="150">
        <f>BT82/('[1]хар-ка по 75-му'!$E$45+'[1]хар-ка по 75-му'!$F$48)/12</f>
        <v>0</v>
      </c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2"/>
    </row>
    <row r="83" spans="1:108" ht="16.5" customHeight="1">
      <c r="A83" s="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76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7"/>
      <c r="BK83" s="177"/>
      <c r="BL83" s="177"/>
      <c r="BM83" s="177"/>
      <c r="BN83" s="177"/>
      <c r="BO83" s="177"/>
      <c r="BP83" s="177"/>
      <c r="BQ83" s="177"/>
      <c r="BR83" s="177"/>
      <c r="BS83" s="178"/>
      <c r="BT83" s="153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5"/>
      <c r="CL83" s="153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5"/>
    </row>
    <row r="84" spans="1:108" ht="16.5" customHeight="1">
      <c r="A84" s="33"/>
      <c r="B84" s="133" t="str">
        <f>'[1]оплата труда'!A314</f>
        <v>27. Осмотр системы  центрального отопления  (квартирные устройства)  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73" t="s">
        <v>158</v>
      </c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5"/>
      <c r="BT84" s="150">
        <f>'[1]оплата труда'!M319+'[1]Охрана труда'!F231+'[1]материалы'!C240</f>
        <v>0</v>
      </c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2"/>
      <c r="CL84" s="150">
        <f>BT84/('[1]хар-ка по 75-му'!$E$45+'[1]хар-ка по 75-му'!$F$48)/12</f>
        <v>0</v>
      </c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2"/>
    </row>
    <row r="85" spans="1:108" ht="31.5" customHeight="1">
      <c r="A85" s="60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76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8"/>
      <c r="BT85" s="153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5"/>
      <c r="CL85" s="153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5"/>
    </row>
    <row r="86" spans="1:108" ht="31.5" customHeight="1">
      <c r="A86" s="60"/>
      <c r="B86" s="92" t="str">
        <f>'[1]оплата труда'!A321</f>
        <v>28.Проверка устройств отопления в чердачных и подвальных помещениях.       </v>
      </c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3"/>
      <c r="AS86" s="173" t="s">
        <v>158</v>
      </c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5"/>
      <c r="BT86" s="150">
        <f>'[1]оплата труда'!M327+'[1]Охрана труда'!F232+'[1]материалы'!C243</f>
        <v>0</v>
      </c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2"/>
      <c r="CL86" s="150">
        <f>BT86/('[1]хар-ка по 75-му'!$E$45+'[1]хар-ка по 75-му'!$F$48)/12</f>
        <v>0</v>
      </c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2"/>
    </row>
    <row r="87" spans="1:108" ht="31.5" customHeight="1">
      <c r="A87" s="60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5"/>
      <c r="AS87" s="176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8"/>
      <c r="BT87" s="153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5"/>
      <c r="CL87" s="153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5"/>
    </row>
    <row r="88" spans="1:108" ht="31.5" customHeight="1">
      <c r="A88" s="60"/>
      <c r="B88" s="9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3"/>
      <c r="AS88" s="173" t="s">
        <v>158</v>
      </c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74"/>
      <c r="BM88" s="174"/>
      <c r="BN88" s="174"/>
      <c r="BO88" s="174"/>
      <c r="BP88" s="174"/>
      <c r="BQ88" s="174"/>
      <c r="BR88" s="174"/>
      <c r="BS88" s="175"/>
      <c r="BT88" s="150">
        <f>'[1]оплата труда'!M337+'[1]Охрана труда'!F233+'[1]материалы'!H256</f>
        <v>0</v>
      </c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2"/>
      <c r="CL88" s="150">
        <f>BT88/('[1]хар-ка по 75-му'!$E$45+'[1]хар-ка по 75-му'!$F$48)/12</f>
        <v>0</v>
      </c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2"/>
    </row>
    <row r="89" spans="1:108" ht="31.5" customHeight="1">
      <c r="A89" s="60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5"/>
      <c r="AS89" s="176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8"/>
      <c r="BT89" s="153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5"/>
      <c r="CL89" s="153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5"/>
    </row>
    <row r="90" spans="1:108" ht="31.5" customHeight="1">
      <c r="A90" s="60"/>
      <c r="B90" s="92" t="str">
        <f>'[1]оплата труда'!A340</f>
        <v>30. Замена  неисправных  участков электрической сети здания    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3"/>
      <c r="AS90" s="173" t="s">
        <v>158</v>
      </c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5"/>
      <c r="BT90" s="150">
        <f>'[1]оплата труда'!M347+'[1]Охрана труда'!F234+'[1]материалы'!H265</f>
        <v>135.27589080974738</v>
      </c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2"/>
      <c r="CL90" s="150">
        <f>BT90/('[1]хар-ка по 75-му'!$E$45+'[1]хар-ка по 75-му'!$F$48)/12</f>
        <v>0.08975311226761372</v>
      </c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2"/>
    </row>
    <row r="91" spans="1:108" ht="13.5" customHeight="1">
      <c r="A91" s="60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5"/>
      <c r="AS91" s="176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8"/>
      <c r="BT91" s="153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5"/>
      <c r="CL91" s="153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5"/>
    </row>
    <row r="92" spans="1:108" ht="19.5" customHeight="1">
      <c r="A92" s="60"/>
      <c r="B92" s="92" t="str">
        <f>'[1]оплата труда'!A350</f>
        <v>31. Ремонт щитов.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3"/>
      <c r="AS92" s="173" t="s">
        <v>158</v>
      </c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5"/>
      <c r="BT92" s="150">
        <f>'[1]оплата труда'!M356+'[1]Охрана труда'!F235+'[1]материалы'!H280</f>
        <v>0</v>
      </c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2"/>
      <c r="CL92" s="150">
        <f>BT92/('[1]хар-ка по 75-му'!$E$45+'[1]хар-ка по 75-му'!$F$48)/12</f>
        <v>0</v>
      </c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2"/>
    </row>
    <row r="93" spans="1:108" ht="21" customHeight="1">
      <c r="A93" s="60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5"/>
      <c r="AS93" s="176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  <c r="BS93" s="178"/>
      <c r="BT93" s="153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5"/>
      <c r="CL93" s="153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5"/>
    </row>
    <row r="94" spans="1:108" ht="21" customHeight="1">
      <c r="A94" s="60"/>
      <c r="B94" s="92" t="str">
        <f>'[1]оплата труда'!A358</f>
        <v>32. Ремонт внутренней штукатурки отдельным местами (стены подъезда)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3"/>
      <c r="AS94" s="173" t="s">
        <v>158</v>
      </c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5"/>
      <c r="BT94" s="150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2"/>
      <c r="CL94" s="150">
        <f>BT94/('[1]хар-ка по 75-му'!$E$45+'[1]хар-ка по 75-му'!$F$48)/12</f>
        <v>0</v>
      </c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2"/>
    </row>
    <row r="95" spans="1:108" ht="29.25" customHeight="1">
      <c r="A95" s="60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5"/>
      <c r="AS95" s="176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  <c r="BD95" s="177"/>
      <c r="BE95" s="177"/>
      <c r="BF95" s="177"/>
      <c r="BG95" s="177"/>
      <c r="BH95" s="177"/>
      <c r="BI95" s="177"/>
      <c r="BJ95" s="177"/>
      <c r="BK95" s="177"/>
      <c r="BL95" s="177"/>
      <c r="BM95" s="177"/>
      <c r="BN95" s="177"/>
      <c r="BO95" s="177"/>
      <c r="BP95" s="177"/>
      <c r="BQ95" s="177"/>
      <c r="BR95" s="177"/>
      <c r="BS95" s="178"/>
      <c r="BT95" s="153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5"/>
      <c r="CL95" s="153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5"/>
    </row>
    <row r="96" spans="1:108" ht="21" customHeight="1">
      <c r="A96" s="60"/>
      <c r="B96" s="92" t="str">
        <f>'[1]оплата труда'!A391</f>
        <v>33. Смена отдельных досок наружной обшивки деревянных стен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3"/>
      <c r="AS96" s="173" t="s">
        <v>158</v>
      </c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5"/>
      <c r="BT96" s="150">
        <f>'[1]оплата труда'!M398+'[1]Охрана труда'!F238+'[1]материалы'!H313</f>
        <v>324.9131141251543</v>
      </c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2"/>
      <c r="CL96" s="150">
        <f>BT96/('[1]хар-ка по 75-му'!$E$45+'[1]хар-ка по 75-му'!$F$48)/12</f>
        <v>0.2155739876095769</v>
      </c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2"/>
    </row>
    <row r="97" spans="1:108" ht="35.25" customHeight="1">
      <c r="A97" s="60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5"/>
      <c r="AS97" s="176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  <c r="BD97" s="177"/>
      <c r="BE97" s="177"/>
      <c r="BF97" s="177"/>
      <c r="BG97" s="177"/>
      <c r="BH97" s="177"/>
      <c r="BI97" s="177"/>
      <c r="BJ97" s="177"/>
      <c r="BK97" s="177"/>
      <c r="BL97" s="177"/>
      <c r="BM97" s="177"/>
      <c r="BN97" s="177"/>
      <c r="BO97" s="177"/>
      <c r="BP97" s="177"/>
      <c r="BQ97" s="177"/>
      <c r="BR97" s="177"/>
      <c r="BS97" s="178"/>
      <c r="BT97" s="153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5"/>
      <c r="CL97" s="153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5"/>
    </row>
    <row r="98" spans="1:108" ht="111" customHeight="1">
      <c r="A98" s="60"/>
      <c r="B98" s="94" t="s">
        <v>182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5"/>
      <c r="AS98" s="53"/>
      <c r="AT98" s="179" t="s">
        <v>183</v>
      </c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80"/>
      <c r="BT98" s="153">
        <f>CL98*('[1]хар-ка по 75-му'!E45+'[1]хар-ка по 75-му'!F48)*12</f>
        <v>306.464</v>
      </c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5"/>
      <c r="CL98" s="153">
        <f>'[1]Аварийная служба'!B6/3</f>
        <v>0.20333333333333334</v>
      </c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5"/>
    </row>
    <row r="99" spans="1:108" ht="15.75" customHeight="1">
      <c r="A99" s="46"/>
      <c r="B99" s="92" t="s">
        <v>184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3"/>
      <c r="AS99" s="46"/>
      <c r="AT99" s="96">
        <v>0</v>
      </c>
      <c r="AU99" s="96"/>
      <c r="AV99" s="96"/>
      <c r="AW99" s="96"/>
      <c r="AX99" s="96"/>
      <c r="AY99" s="96"/>
      <c r="AZ99" s="47"/>
      <c r="BA99" s="156" t="s">
        <v>162</v>
      </c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7"/>
      <c r="BT99" s="150">
        <f>CL99*'[1]хар-ка по 75-му'!E45*12*AT99</f>
        <v>0</v>
      </c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2"/>
      <c r="CL99" s="150">
        <f>5/12*AT99</f>
        <v>0</v>
      </c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2"/>
    </row>
    <row r="100" spans="1:108" ht="3" customHeight="1">
      <c r="A100" s="50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5"/>
      <c r="AS100" s="147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9"/>
      <c r="BT100" s="153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5"/>
      <c r="CL100" s="153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5"/>
    </row>
    <row r="101" spans="1:108" ht="15.75" customHeight="1">
      <c r="A101" s="46"/>
      <c r="B101" s="92" t="s">
        <v>185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3"/>
      <c r="AS101" s="46"/>
      <c r="AT101" s="96">
        <v>0</v>
      </c>
      <c r="AU101" s="96"/>
      <c r="AV101" s="96"/>
      <c r="AW101" s="96"/>
      <c r="AX101" s="96"/>
      <c r="AY101" s="96"/>
      <c r="AZ101" s="47"/>
      <c r="BA101" s="156" t="s">
        <v>162</v>
      </c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7"/>
      <c r="BT101" s="150">
        <f>CL101*'[1]хар-ка по 75-му'!E45*12</f>
        <v>0</v>
      </c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2"/>
      <c r="CL101" s="150">
        <v>0</v>
      </c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2"/>
    </row>
    <row r="102" spans="1:108" ht="3" customHeight="1">
      <c r="A102" s="50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5"/>
      <c r="AS102" s="147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9"/>
      <c r="BT102" s="153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5"/>
      <c r="CL102" s="153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5"/>
    </row>
    <row r="103" spans="1:115" ht="17.25" customHeight="1">
      <c r="A103" s="50"/>
      <c r="B103" s="134" t="s">
        <v>186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9"/>
      <c r="AS103" s="127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90"/>
      <c r="BT103" s="185">
        <f>BT22+BT24+BT26+BT28+BT31+BT33+BT35+BT37+BT40+BT42+BT45+BT47+BT49+BT52+BT54+BT57+BT64+BT66+BT68+BT70+BT72+BT74+BT76+BT78+BT80+BT82+BT84+BT86+BT88+BT90+BT92+BT94+BT96+BT98+BT99+BT101</f>
        <v>19521.76478780636</v>
      </c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7"/>
      <c r="CL103" s="185">
        <f>CL22+CL24+CL26+CL28+CL31+CL33+CL35+CL37+CL40+CL42+CL45+CL47+CL49+CL52+CL54+CL57+CL64+CL66+CL68+CL70+CL72+CL74+CL76+CL78+CL80+CL82+CL84+CL86+CL88+CL90+CL92+CL94+CL96+CL98+CL99+CL101</f>
        <v>12.952338633098705</v>
      </c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7"/>
      <c r="DF103" s="181"/>
      <c r="DG103" s="181"/>
      <c r="DH103" s="181"/>
      <c r="DI103" s="181"/>
      <c r="DJ103" s="181"/>
      <c r="DK103" s="181"/>
    </row>
    <row r="104" spans="1:108" ht="18" customHeight="1">
      <c r="A104" s="126" t="s">
        <v>187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</row>
    <row r="105" spans="1:108" ht="18" customHeight="1">
      <c r="A105" s="182" t="s">
        <v>188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3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184"/>
      <c r="BT105" s="185">
        <f>BT103*0.12</f>
        <v>2342.6117745367633</v>
      </c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7"/>
      <c r="CL105" s="185">
        <f>BT105/('[1]хар-ка по 75-му'!E45+'[1]хар-ка по 75-му'!F48)/12</f>
        <v>1.5542806359718442</v>
      </c>
      <c r="CM105" s="186"/>
      <c r="CN105" s="186"/>
      <c r="CO105" s="186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7"/>
    </row>
    <row r="106" spans="1:108" ht="18" customHeight="1">
      <c r="A106" s="183" t="s">
        <v>189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184"/>
    </row>
    <row r="107" spans="1:148" ht="15.75">
      <c r="A107" s="182" t="s">
        <v>190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2">
        <f>BT105+BT103</f>
        <v>21864.376562343125</v>
      </c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>
        <f>CL103+CL105</f>
        <v>14.50661926907055</v>
      </c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</row>
    <row r="109" spans="3:87" ht="15.75">
      <c r="C109" s="1"/>
      <c r="D109" s="68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K111" s="5" t="s">
        <v>128</v>
      </c>
      <c r="CL111" s="5"/>
    </row>
    <row r="112" ht="15.75">
      <c r="C112" s="1"/>
    </row>
    <row r="113" ht="15.75">
      <c r="C113" s="35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268">
      <selection activeCell="DH17" sqref="DH1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125" t="s">
        <v>2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</row>
    <row r="4" spans="1:108" s="7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46" t="s">
        <v>3</v>
      </c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</row>
    <row r="5" spans="52:108" ht="15.75">
      <c r="AZ5" s="101" t="s">
        <v>4</v>
      </c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</row>
    <row r="6" spans="1:108" s="7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spans="1:108" s="7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39"/>
      <c r="CJ8" s="39" t="s">
        <v>6</v>
      </c>
      <c r="CK8" s="39" t="s">
        <v>6</v>
      </c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spans="52:108" ht="15.75"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</row>
    <row r="10" spans="1:108" s="7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3" t="s">
        <v>7</v>
      </c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</row>
    <row r="11" spans="52:108" ht="15.75">
      <c r="AZ11" s="11" t="s">
        <v>8</v>
      </c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</row>
    <row r="12" spans="1:108" s="7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102"/>
      <c r="BI13" s="102"/>
      <c r="BJ13" s="102"/>
      <c r="BK13" s="102"/>
      <c r="BL13" s="102"/>
      <c r="BM13" s="2" t="s">
        <v>131</v>
      </c>
      <c r="BN13" s="2"/>
      <c r="BO13" s="2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5">
        <v>20</v>
      </c>
      <c r="CO13" s="105"/>
      <c r="CP13" s="105"/>
      <c r="CQ13" s="105"/>
      <c r="CR13" s="105"/>
      <c r="CS13" s="105"/>
      <c r="CT13" s="106"/>
      <c r="CU13" s="106"/>
      <c r="CV13" s="106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72" customFormat="1" ht="16.5">
      <c r="A15" s="193" t="s">
        <v>133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</row>
    <row r="16" spans="1:108" s="72" customFormat="1" ht="19.5" customHeight="1">
      <c r="A16" s="193" t="s">
        <v>192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</row>
    <row r="17" spans="1:108" s="72" customFormat="1" ht="15.75" customHeight="1">
      <c r="A17" s="193" t="s">
        <v>193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</row>
    <row r="18" spans="1:108" s="72" customFormat="1" ht="15.75" customHeight="1">
      <c r="A18" s="193" t="s">
        <v>194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</row>
    <row r="19" spans="1:108" s="72" customFormat="1" ht="13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108" t="str">
        <f>'[1]перечень по 75-му'!AF19</f>
        <v>ул. Халтурина 14 А</v>
      </c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</row>
    <row r="20" spans="1:108" ht="15.75" customHeight="1">
      <c r="A20" s="194" t="s">
        <v>195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</row>
    <row r="21" ht="10.5" customHeight="1"/>
    <row r="22" spans="1:108" ht="80.2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 t="s">
        <v>137</v>
      </c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 t="s">
        <v>138</v>
      </c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 t="s">
        <v>139</v>
      </c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</row>
    <row r="23" spans="1:108" ht="17.25" customHeight="1">
      <c r="A23" s="195" t="s">
        <v>196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</row>
    <row r="24" spans="1:108" ht="26.25" customHeight="1">
      <c r="A24" s="73"/>
      <c r="B24" s="92" t="s">
        <v>197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  <c r="AS24" s="46"/>
      <c r="AT24" s="96"/>
      <c r="AU24" s="96"/>
      <c r="AV24" s="96"/>
      <c r="AW24" s="96"/>
      <c r="AX24" s="96"/>
      <c r="AY24" s="96"/>
      <c r="AZ24" s="47"/>
      <c r="BA24" s="48" t="s">
        <v>142</v>
      </c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9"/>
      <c r="BT24" s="196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8"/>
      <c r="CL24" s="202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4"/>
    </row>
    <row r="25" spans="1:108" ht="20.25" customHeight="1">
      <c r="A25" s="7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5"/>
      <c r="AS25" s="147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9"/>
      <c r="BT25" s="199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1"/>
      <c r="CL25" s="205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7"/>
    </row>
    <row r="26" spans="1:108" ht="15.75" customHeight="1">
      <c r="A26" s="73"/>
      <c r="B26" s="208" t="s">
        <v>198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9"/>
      <c r="AS26" s="73"/>
      <c r="AT26" s="212"/>
      <c r="AU26" s="212"/>
      <c r="AV26" s="212"/>
      <c r="AW26" s="212"/>
      <c r="AX26" s="212"/>
      <c r="AY26" s="212"/>
      <c r="AZ26" s="75"/>
      <c r="BA26" s="76" t="s">
        <v>142</v>
      </c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7"/>
      <c r="BT26" s="213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5"/>
      <c r="CL26" s="213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5"/>
    </row>
    <row r="27" spans="1:108" ht="17.25" customHeight="1">
      <c r="A27" s="74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1"/>
      <c r="AS27" s="219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1"/>
      <c r="BT27" s="216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8"/>
      <c r="CL27" s="216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8"/>
    </row>
    <row r="28" spans="1:108" ht="32.25" customHeight="1">
      <c r="A28" s="73"/>
      <c r="B28" s="208" t="s">
        <v>199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9"/>
      <c r="AS28" s="73"/>
      <c r="AT28" s="212"/>
      <c r="AU28" s="212"/>
      <c r="AV28" s="212"/>
      <c r="AW28" s="212"/>
      <c r="AX28" s="212"/>
      <c r="AY28" s="212"/>
      <c r="AZ28" s="75"/>
      <c r="BA28" s="222" t="s">
        <v>147</v>
      </c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3"/>
      <c r="BT28" s="213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5"/>
      <c r="CL28" s="213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5"/>
    </row>
    <row r="29" spans="1:108" ht="15.75" customHeight="1">
      <c r="A29" s="74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1"/>
      <c r="AS29" s="219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1"/>
      <c r="BT29" s="216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8"/>
      <c r="CL29" s="216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8"/>
    </row>
    <row r="30" spans="1:108" ht="28.5" customHeight="1">
      <c r="A30" s="73"/>
      <c r="B30" s="208" t="s">
        <v>200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9"/>
      <c r="AS30" s="73"/>
      <c r="AT30" s="212"/>
      <c r="AU30" s="212"/>
      <c r="AV30" s="212"/>
      <c r="AW30" s="212"/>
      <c r="AX30" s="212"/>
      <c r="AY30" s="212"/>
      <c r="AZ30" s="75"/>
      <c r="BA30" s="222" t="s">
        <v>162</v>
      </c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3"/>
      <c r="BT30" s="213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5"/>
      <c r="CL30" s="213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5"/>
    </row>
    <row r="31" spans="1:108" ht="17.25" customHeight="1">
      <c r="A31" s="74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1"/>
      <c r="AS31" s="219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1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6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8"/>
    </row>
    <row r="32" spans="1:108" ht="31.5" customHeight="1">
      <c r="A32" s="73"/>
      <c r="B32" s="208" t="s">
        <v>201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9"/>
      <c r="AS32" s="73"/>
      <c r="AT32" s="212"/>
      <c r="AU32" s="212"/>
      <c r="AV32" s="212"/>
      <c r="AW32" s="212"/>
      <c r="AX32" s="212"/>
      <c r="AY32" s="212"/>
      <c r="AZ32" s="75"/>
      <c r="BA32" s="222" t="s">
        <v>162</v>
      </c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3"/>
      <c r="BT32" s="213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5"/>
      <c r="CL32" s="213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5"/>
    </row>
    <row r="33" spans="1:108" ht="15.75" customHeight="1">
      <c r="A33" s="74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1"/>
      <c r="AS33" s="219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1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6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8"/>
    </row>
    <row r="34" spans="1:108" ht="15" customHeight="1">
      <c r="A34" s="73"/>
      <c r="B34" s="92" t="s">
        <v>202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3"/>
      <c r="AS34" s="46"/>
      <c r="AT34" s="96"/>
      <c r="AU34" s="96"/>
      <c r="AV34" s="96"/>
      <c r="AW34" s="96"/>
      <c r="AX34" s="96"/>
      <c r="AY34" s="96"/>
      <c r="AZ34" s="47"/>
      <c r="BA34" s="156" t="s">
        <v>162</v>
      </c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7"/>
      <c r="BT34" s="196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8"/>
      <c r="CL34" s="202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4"/>
    </row>
    <row r="35" spans="1:108" ht="16.5" customHeight="1">
      <c r="A35" s="7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5"/>
      <c r="AS35" s="147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9"/>
      <c r="BT35" s="199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1"/>
      <c r="CL35" s="205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7"/>
    </row>
    <row r="36" spans="1:108" ht="15" customHeight="1">
      <c r="A36" s="73"/>
      <c r="B36" s="92" t="s">
        <v>203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3"/>
      <c r="AS36" s="73"/>
      <c r="AT36" s="212"/>
      <c r="AU36" s="212"/>
      <c r="AV36" s="212"/>
      <c r="AW36" s="212"/>
      <c r="AX36" s="212"/>
      <c r="AY36" s="212"/>
      <c r="AZ36" s="75"/>
      <c r="BA36" s="76" t="s">
        <v>162</v>
      </c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7"/>
      <c r="BT36" s="213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5"/>
      <c r="CL36" s="224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6"/>
    </row>
    <row r="37" spans="1:108" ht="15.75">
      <c r="A37" s="7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5"/>
      <c r="AS37" s="219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1"/>
      <c r="BT37" s="216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8"/>
      <c r="CL37" s="227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9"/>
    </row>
    <row r="38" spans="1:108" ht="15" customHeight="1">
      <c r="A38" s="74"/>
      <c r="B38" s="210" t="s">
        <v>204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1"/>
      <c r="AS38" s="8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1"/>
      <c r="BT38" s="216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8"/>
      <c r="CL38" s="216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8"/>
    </row>
    <row r="39" spans="1:108" ht="32.25" customHeight="1">
      <c r="A39" s="74"/>
      <c r="B39" s="210" t="s">
        <v>205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1"/>
      <c r="AS39" s="8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1"/>
      <c r="BT39" s="216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8"/>
      <c r="CL39" s="216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8"/>
    </row>
    <row r="40" spans="1:108" ht="15" customHeight="1">
      <c r="A40" s="195" t="s">
        <v>148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</row>
    <row r="41" spans="1:108" ht="16.5" customHeight="1">
      <c r="A41" s="73"/>
      <c r="B41" s="208" t="s">
        <v>206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9"/>
      <c r="AS41" s="73"/>
      <c r="AT41" s="212"/>
      <c r="AU41" s="212"/>
      <c r="AV41" s="212"/>
      <c r="AW41" s="212"/>
      <c r="AX41" s="212"/>
      <c r="AY41" s="212"/>
      <c r="AZ41" s="75"/>
      <c r="BA41" s="76" t="s">
        <v>142</v>
      </c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7"/>
      <c r="BT41" s="213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5"/>
      <c r="CL41" s="213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5"/>
    </row>
    <row r="42" spans="1:108" ht="16.5" customHeight="1">
      <c r="A42" s="74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1"/>
      <c r="AS42" s="219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1"/>
      <c r="BT42" s="216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8"/>
      <c r="CL42" s="216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8"/>
    </row>
    <row r="43" spans="1:108" ht="16.5" customHeight="1">
      <c r="A43" s="74"/>
      <c r="B43" s="210" t="s">
        <v>207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1"/>
      <c r="AS43" s="80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3"/>
      <c r="BT43" s="216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8"/>
      <c r="CL43" s="216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8"/>
    </row>
    <row r="44" spans="1:108" ht="15" customHeight="1">
      <c r="A44" s="73"/>
      <c r="B44" s="208" t="s">
        <v>208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9"/>
      <c r="AS44" s="73"/>
      <c r="AT44" s="212"/>
      <c r="AU44" s="212"/>
      <c r="AV44" s="212"/>
      <c r="AW44" s="212"/>
      <c r="AX44" s="212"/>
      <c r="AY44" s="212"/>
      <c r="AZ44" s="75"/>
      <c r="BA44" s="222" t="s">
        <v>142</v>
      </c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3"/>
      <c r="BT44" s="213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5"/>
      <c r="CL44" s="213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5"/>
    </row>
    <row r="45" spans="1:108" ht="15.75">
      <c r="A45" s="74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1"/>
      <c r="AS45" s="219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1"/>
      <c r="BT45" s="216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8"/>
      <c r="CL45" s="216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8"/>
    </row>
    <row r="46" spans="1:108" ht="15.75" customHeight="1">
      <c r="A46" s="73"/>
      <c r="B46" s="208" t="s">
        <v>209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9"/>
      <c r="AS46" s="73"/>
      <c r="AT46" s="212"/>
      <c r="AU46" s="212"/>
      <c r="AV46" s="212"/>
      <c r="AW46" s="212"/>
      <c r="AX46" s="212"/>
      <c r="AY46" s="212"/>
      <c r="AZ46" s="75"/>
      <c r="BA46" s="222" t="s">
        <v>142</v>
      </c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3"/>
      <c r="BT46" s="213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5"/>
      <c r="CL46" s="213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</row>
    <row r="47" spans="1:108" ht="16.5" customHeight="1">
      <c r="A47" s="74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1"/>
      <c r="AS47" s="219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1"/>
      <c r="BT47" s="216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8"/>
      <c r="CL47" s="216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8"/>
    </row>
    <row r="48" spans="1:108" ht="16.5" customHeight="1">
      <c r="A48" s="73"/>
      <c r="B48" s="208" t="s">
        <v>210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9"/>
      <c r="AS48" s="73"/>
      <c r="AT48" s="212"/>
      <c r="AU48" s="212"/>
      <c r="AV48" s="212"/>
      <c r="AW48" s="212"/>
      <c r="AX48" s="212"/>
      <c r="AY48" s="212"/>
      <c r="AZ48" s="75"/>
      <c r="BA48" s="222" t="s">
        <v>162</v>
      </c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3"/>
      <c r="BT48" s="213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5"/>
      <c r="CL48" s="213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</row>
    <row r="49" spans="1:108" ht="15.75">
      <c r="A49" s="74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1"/>
      <c r="AS49" s="219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1"/>
      <c r="BT49" s="216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8"/>
      <c r="CL49" s="216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8"/>
    </row>
    <row r="50" spans="1:108" ht="16.5" customHeight="1">
      <c r="A50" s="73"/>
      <c r="B50" s="92" t="s">
        <v>211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3"/>
      <c r="AS50" s="46"/>
      <c r="AT50" s="96"/>
      <c r="AU50" s="96"/>
      <c r="AV50" s="96"/>
      <c r="AW50" s="96"/>
      <c r="AX50" s="96"/>
      <c r="AY50" s="96"/>
      <c r="AZ50" s="47"/>
      <c r="BA50" s="156" t="s">
        <v>162</v>
      </c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196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8"/>
      <c r="CL50" s="202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4"/>
    </row>
    <row r="51" spans="1:108" ht="15.75">
      <c r="A51" s="7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5"/>
      <c r="AS51" s="147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9"/>
      <c r="BT51" s="199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1"/>
      <c r="CL51" s="205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7"/>
    </row>
    <row r="52" spans="1:108" ht="15" customHeight="1">
      <c r="A52" s="73"/>
      <c r="B52" s="92" t="s">
        <v>212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3"/>
      <c r="AS52" s="73"/>
      <c r="AT52" s="212"/>
      <c r="AU52" s="212"/>
      <c r="AV52" s="212"/>
      <c r="AW52" s="212"/>
      <c r="AX52" s="212"/>
      <c r="AY52" s="212"/>
      <c r="AZ52" s="75"/>
      <c r="BA52" s="222" t="s">
        <v>162</v>
      </c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3"/>
      <c r="BT52" s="213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5"/>
      <c r="CL52" s="224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6"/>
    </row>
    <row r="53" spans="1:108" ht="15.75">
      <c r="A53" s="7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5"/>
      <c r="AS53" s="219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1"/>
      <c r="BT53" s="216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8"/>
      <c r="CL53" s="227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9"/>
    </row>
    <row r="54" spans="1:108" ht="49.5" customHeight="1">
      <c r="A54" s="74"/>
      <c r="B54" s="210" t="s">
        <v>213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1"/>
      <c r="AS54" s="8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1"/>
      <c r="BT54" s="216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8"/>
      <c r="CL54" s="216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8"/>
    </row>
    <row r="55" spans="1:108" ht="15" customHeight="1">
      <c r="A55" s="73"/>
      <c r="B55" s="208" t="s">
        <v>214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9"/>
      <c r="AS55" s="73"/>
      <c r="AT55" s="212"/>
      <c r="AU55" s="212"/>
      <c r="AV55" s="212"/>
      <c r="AW55" s="212"/>
      <c r="AX55" s="212"/>
      <c r="AY55" s="212"/>
      <c r="AZ55" s="75"/>
      <c r="BA55" s="222" t="s">
        <v>142</v>
      </c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3"/>
      <c r="BT55" s="213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5"/>
      <c r="CL55" s="213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5"/>
    </row>
    <row r="56" spans="1:108" ht="15.75">
      <c r="A56" s="74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1"/>
      <c r="AS56" s="219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1"/>
      <c r="BT56" s="216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8"/>
      <c r="CL56" s="216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8"/>
    </row>
    <row r="57" spans="1:108" ht="33" customHeight="1">
      <c r="A57" s="73"/>
      <c r="B57" s="208" t="s">
        <v>215</v>
      </c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9"/>
      <c r="AS57" s="73"/>
      <c r="AT57" s="208" t="s">
        <v>153</v>
      </c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9"/>
      <c r="BT57" s="213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5"/>
      <c r="CL57" s="213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5"/>
    </row>
    <row r="58" spans="1:108" ht="16.5" customHeight="1">
      <c r="A58" s="81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5"/>
      <c r="AS58" s="81"/>
      <c r="AT58" s="7" t="s">
        <v>154</v>
      </c>
      <c r="AU58" s="7"/>
      <c r="AV58" s="7"/>
      <c r="AW58" s="7"/>
      <c r="AX58" s="7"/>
      <c r="AY58" s="7"/>
      <c r="AZ58" s="82"/>
      <c r="BA58" s="83"/>
      <c r="BB58" s="83"/>
      <c r="BC58" s="83"/>
      <c r="BD58" s="83"/>
      <c r="BE58" s="239"/>
      <c r="BF58" s="239"/>
      <c r="BG58" s="239"/>
      <c r="BH58" s="239"/>
      <c r="BI58" s="239"/>
      <c r="BJ58" s="239"/>
      <c r="BK58" s="82"/>
      <c r="BL58" s="84" t="s">
        <v>155</v>
      </c>
      <c r="BM58" s="82"/>
      <c r="BN58" s="82"/>
      <c r="BO58" s="82"/>
      <c r="BP58" s="82"/>
      <c r="BQ58" s="82"/>
      <c r="BR58" s="82"/>
      <c r="BS58" s="85"/>
      <c r="BT58" s="236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8"/>
      <c r="CL58" s="236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8"/>
    </row>
    <row r="59" spans="1:108" ht="15" customHeight="1">
      <c r="A59" s="74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1"/>
      <c r="AS59" s="80"/>
      <c r="AT59" s="210" t="s">
        <v>156</v>
      </c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1"/>
      <c r="BT59" s="216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8"/>
      <c r="CL59" s="216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8"/>
    </row>
    <row r="60" spans="1:108" ht="33.75" customHeight="1">
      <c r="A60" s="74"/>
      <c r="B60" s="94" t="s">
        <v>216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5"/>
      <c r="AS60" s="80"/>
      <c r="AT60" s="230" t="s">
        <v>217</v>
      </c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1"/>
      <c r="BT60" s="22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8"/>
      <c r="CL60" s="227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9"/>
    </row>
    <row r="61" spans="1:108" ht="31.5" customHeight="1">
      <c r="A61" s="74"/>
      <c r="B61" s="188" t="s">
        <v>218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9"/>
      <c r="AS61" s="53"/>
      <c r="AT61" s="188" t="s">
        <v>158</v>
      </c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9"/>
      <c r="BT61" s="240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2"/>
      <c r="CL61" s="243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5"/>
    </row>
    <row r="62" spans="1:108" ht="15" customHeight="1">
      <c r="A62" s="195" t="s">
        <v>219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</row>
    <row r="63" spans="1:108" ht="15" customHeight="1">
      <c r="A63" s="73"/>
      <c r="B63" s="208" t="s">
        <v>220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9"/>
      <c r="AS63" s="73"/>
      <c r="AT63" s="212"/>
      <c r="AU63" s="212"/>
      <c r="AV63" s="212"/>
      <c r="AW63" s="212"/>
      <c r="AX63" s="212"/>
      <c r="AY63" s="212"/>
      <c r="AZ63" s="75"/>
      <c r="BA63" s="222" t="s">
        <v>142</v>
      </c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3"/>
      <c r="BT63" s="213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5"/>
      <c r="CL63" s="213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5"/>
    </row>
    <row r="64" spans="1:108" ht="15" customHeight="1">
      <c r="A64" s="74"/>
      <c r="B64" s="230" t="s">
        <v>221</v>
      </c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1"/>
      <c r="AS64" s="8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1"/>
      <c r="BT64" s="246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8"/>
      <c r="CL64" s="246"/>
      <c r="CM64" s="247"/>
      <c r="CN64" s="247"/>
      <c r="CO64" s="247"/>
      <c r="CP64" s="247"/>
      <c r="CQ64" s="247"/>
      <c r="CR64" s="247"/>
      <c r="CS64" s="247"/>
      <c r="CT64" s="247"/>
      <c r="CU64" s="247"/>
      <c r="CV64" s="247"/>
      <c r="CW64" s="247"/>
      <c r="CX64" s="247"/>
      <c r="CY64" s="247"/>
      <c r="CZ64" s="247"/>
      <c r="DA64" s="247"/>
      <c r="DB64" s="247"/>
      <c r="DC64" s="247"/>
      <c r="DD64" s="248"/>
    </row>
    <row r="65" spans="1:108" ht="15" customHeight="1">
      <c r="A65" s="86"/>
      <c r="B65" s="208" t="s">
        <v>222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9"/>
      <c r="AS65" s="73"/>
      <c r="AT65" s="208" t="s">
        <v>223</v>
      </c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9"/>
      <c r="BT65" s="213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5"/>
      <c r="CL65" s="213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5"/>
    </row>
    <row r="66" spans="1:108" ht="15.75">
      <c r="A66" s="87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5"/>
      <c r="AS66" s="81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85"/>
      <c r="BT66" s="236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8"/>
      <c r="CL66" s="236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8"/>
    </row>
    <row r="67" spans="1:108" ht="15.75">
      <c r="A67" s="87"/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5"/>
      <c r="AS67" s="81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83"/>
      <c r="BI67" s="83" t="s">
        <v>224</v>
      </c>
      <c r="BJ67" s="83"/>
      <c r="BK67" s="83"/>
      <c r="BL67" s="83"/>
      <c r="BM67" s="83"/>
      <c r="BN67" s="83"/>
      <c r="BO67" s="83"/>
      <c r="BP67" s="83"/>
      <c r="BQ67" s="83"/>
      <c r="BR67" s="83"/>
      <c r="BS67" s="85"/>
      <c r="BT67" s="236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8"/>
      <c r="CL67" s="236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8"/>
    </row>
    <row r="68" spans="1:108" ht="15.75">
      <c r="A68" s="74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1"/>
      <c r="AS68" s="80"/>
      <c r="AT68" s="251" t="s">
        <v>225</v>
      </c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2"/>
      <c r="BT68" s="216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8"/>
      <c r="CL68" s="216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8"/>
    </row>
    <row r="69" spans="1:108" ht="15" customHeight="1">
      <c r="A69" s="195" t="s">
        <v>226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</row>
    <row r="70" spans="1:108" ht="15" customHeight="1">
      <c r="A70" s="73"/>
      <c r="B70" s="208" t="s">
        <v>227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9"/>
      <c r="AS70" s="73"/>
      <c r="AT70" s="212"/>
      <c r="AU70" s="212"/>
      <c r="AV70" s="212"/>
      <c r="AW70" s="212"/>
      <c r="AX70" s="212"/>
      <c r="AY70" s="212"/>
      <c r="AZ70" s="75"/>
      <c r="BA70" s="222" t="s">
        <v>162</v>
      </c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3"/>
      <c r="BT70" s="213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5"/>
      <c r="CL70" s="213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  <c r="CW70" s="214"/>
      <c r="CX70" s="214"/>
      <c r="CY70" s="214"/>
      <c r="CZ70" s="214"/>
      <c r="DA70" s="214"/>
      <c r="DB70" s="214"/>
      <c r="DC70" s="214"/>
      <c r="DD70" s="215"/>
    </row>
    <row r="71" spans="1:108" ht="15.75">
      <c r="A71" s="74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1"/>
      <c r="AS71" s="219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1"/>
      <c r="BT71" s="216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8"/>
      <c r="CL71" s="216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  <c r="DB71" s="217"/>
      <c r="DC71" s="217"/>
      <c r="DD71" s="218"/>
    </row>
    <row r="72" spans="1:108" ht="15" customHeight="1">
      <c r="A72" s="195" t="s">
        <v>228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</row>
    <row r="73" spans="1:108" ht="15" customHeight="1">
      <c r="A73" s="73"/>
      <c r="B73" s="208" t="s">
        <v>229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9"/>
      <c r="AS73" s="73"/>
      <c r="AT73" s="208" t="s">
        <v>230</v>
      </c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9"/>
      <c r="BT73" s="213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5"/>
      <c r="CL73" s="213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  <c r="DA73" s="214"/>
      <c r="DB73" s="214"/>
      <c r="DC73" s="214"/>
      <c r="DD73" s="215"/>
    </row>
    <row r="74" spans="1:108" ht="15.75">
      <c r="A74" s="81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5"/>
      <c r="AS74" s="81"/>
      <c r="AT74" s="7" t="s">
        <v>231</v>
      </c>
      <c r="AU74" s="7"/>
      <c r="AV74" s="7"/>
      <c r="AW74" s="7"/>
      <c r="AX74" s="7"/>
      <c r="AY74" s="7"/>
      <c r="AZ74" s="82"/>
      <c r="BA74" s="83"/>
      <c r="BB74" s="83"/>
      <c r="BC74" s="83"/>
      <c r="BD74" s="239"/>
      <c r="BE74" s="239"/>
      <c r="BF74" s="239"/>
      <c r="BG74" s="239"/>
      <c r="BH74" s="239"/>
      <c r="BI74" s="239"/>
      <c r="BJ74" s="239"/>
      <c r="BK74" s="83"/>
      <c r="BL74" s="83" t="s">
        <v>176</v>
      </c>
      <c r="BN74" s="83"/>
      <c r="BO74" s="83"/>
      <c r="BP74" s="83"/>
      <c r="BQ74" s="83"/>
      <c r="BR74" s="83"/>
      <c r="BS74" s="85"/>
      <c r="BT74" s="236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8"/>
      <c r="CL74" s="236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8"/>
    </row>
    <row r="75" spans="1:108" ht="15" customHeight="1">
      <c r="A75" s="81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5"/>
      <c r="AS75" s="81"/>
      <c r="AT75" s="234" t="s">
        <v>232</v>
      </c>
      <c r="AU75" s="234"/>
      <c r="AV75" s="234"/>
      <c r="AW75" s="234"/>
      <c r="AX75" s="234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  <c r="BM75" s="234"/>
      <c r="BN75" s="234"/>
      <c r="BO75" s="234"/>
      <c r="BP75" s="234"/>
      <c r="BQ75" s="234"/>
      <c r="BR75" s="234"/>
      <c r="BS75" s="235"/>
      <c r="BT75" s="236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8"/>
      <c r="CL75" s="236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7"/>
      <c r="DA75" s="237"/>
      <c r="DB75" s="237"/>
      <c r="DC75" s="237"/>
      <c r="DD75" s="238"/>
    </row>
    <row r="76" spans="1:108" ht="15.75">
      <c r="A76" s="81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5"/>
      <c r="AS76" s="81"/>
      <c r="AT76" s="7" t="s">
        <v>175</v>
      </c>
      <c r="AU76" s="7"/>
      <c r="AV76" s="7"/>
      <c r="AW76" s="7"/>
      <c r="AX76" s="7"/>
      <c r="AY76" s="7"/>
      <c r="AZ76" s="82"/>
      <c r="BA76" s="83"/>
      <c r="BB76" s="83"/>
      <c r="BC76" s="83"/>
      <c r="BD76" s="82"/>
      <c r="BE76" s="239"/>
      <c r="BF76" s="239"/>
      <c r="BG76" s="239"/>
      <c r="BH76" s="239"/>
      <c r="BI76" s="239"/>
      <c r="BJ76" s="239"/>
      <c r="BK76" s="83"/>
      <c r="BL76" s="83" t="s">
        <v>176</v>
      </c>
      <c r="BN76" s="83"/>
      <c r="BO76" s="83"/>
      <c r="BP76" s="83"/>
      <c r="BQ76" s="83"/>
      <c r="BR76" s="83"/>
      <c r="BS76" s="85"/>
      <c r="BT76" s="236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8"/>
      <c r="CL76" s="236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8"/>
    </row>
    <row r="77" spans="1:108" ht="15" customHeight="1">
      <c r="A77" s="81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5"/>
      <c r="AS77" s="81"/>
      <c r="AT77" s="234" t="s">
        <v>233</v>
      </c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5"/>
      <c r="BT77" s="236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8"/>
      <c r="CL77" s="236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8"/>
    </row>
    <row r="78" spans="1:108" ht="15.75">
      <c r="A78" s="81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5"/>
      <c r="AS78" s="81"/>
      <c r="AT78" s="7" t="s">
        <v>234</v>
      </c>
      <c r="AU78" s="7"/>
      <c r="AV78" s="7"/>
      <c r="AW78" s="7"/>
      <c r="AX78" s="7"/>
      <c r="AY78" s="7"/>
      <c r="AZ78" s="82"/>
      <c r="BA78" s="83"/>
      <c r="BB78" s="83"/>
      <c r="BC78" s="83"/>
      <c r="BD78" s="82"/>
      <c r="BE78" s="239"/>
      <c r="BF78" s="239"/>
      <c r="BG78" s="239"/>
      <c r="BH78" s="239"/>
      <c r="BI78" s="239"/>
      <c r="BJ78" s="239"/>
      <c r="BK78" s="83"/>
      <c r="BL78" s="83" t="s">
        <v>176</v>
      </c>
      <c r="BN78" s="83"/>
      <c r="BO78" s="83"/>
      <c r="BP78" s="83"/>
      <c r="BQ78" s="83"/>
      <c r="BR78" s="83"/>
      <c r="BS78" s="85"/>
      <c r="BT78" s="236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8"/>
      <c r="CL78" s="236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8"/>
    </row>
    <row r="79" spans="1:108" ht="15" customHeight="1">
      <c r="A79" s="81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5"/>
      <c r="AS79" s="81"/>
      <c r="AT79" s="234" t="s">
        <v>235</v>
      </c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5"/>
      <c r="BT79" s="236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8"/>
      <c r="CL79" s="236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8"/>
    </row>
    <row r="80" spans="1:108" ht="15.75">
      <c r="A80" s="81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5"/>
      <c r="AS80" s="81"/>
      <c r="AT80" s="239"/>
      <c r="AU80" s="239"/>
      <c r="AV80" s="239"/>
      <c r="AW80" s="239"/>
      <c r="AX80" s="239"/>
      <c r="AY80" s="239"/>
      <c r="AZ80" s="82"/>
      <c r="BA80" s="253" t="s">
        <v>162</v>
      </c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4"/>
      <c r="BT80" s="236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8"/>
      <c r="CL80" s="236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8"/>
    </row>
    <row r="81" spans="1:108" ht="15.75">
      <c r="A81" s="74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1"/>
      <c r="AS81" s="80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9"/>
      <c r="BT81" s="216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8"/>
      <c r="CL81" s="216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8"/>
    </row>
    <row r="82" spans="1:108" ht="31.5" customHeight="1">
      <c r="A82" s="74"/>
      <c r="B82" s="230" t="s">
        <v>236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1"/>
      <c r="AS82" s="8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1"/>
      <c r="BT82" s="246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8"/>
      <c r="CL82" s="246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/>
      <c r="CW82" s="247"/>
      <c r="CX82" s="247"/>
      <c r="CY82" s="247"/>
      <c r="CZ82" s="247"/>
      <c r="DA82" s="247"/>
      <c r="DB82" s="247"/>
      <c r="DC82" s="247"/>
      <c r="DD82" s="248"/>
    </row>
    <row r="83" spans="1:108" ht="33" customHeight="1">
      <c r="A83" s="73"/>
      <c r="B83" s="208" t="s">
        <v>237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9"/>
      <c r="AS83" s="73"/>
      <c r="AT83" s="208" t="s">
        <v>238</v>
      </c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9"/>
      <c r="BT83" s="213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5"/>
      <c r="CL83" s="213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4"/>
      <c r="DA83" s="214"/>
      <c r="DB83" s="214"/>
      <c r="DC83" s="214"/>
      <c r="DD83" s="215"/>
    </row>
    <row r="84" spans="1:108" ht="15.75">
      <c r="A84" s="81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5"/>
      <c r="AS84" s="81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9"/>
      <c r="BK84" s="239"/>
      <c r="BL84" s="239"/>
      <c r="BM84" s="239"/>
      <c r="BN84" s="7"/>
      <c r="BO84" s="7" t="s">
        <v>50</v>
      </c>
      <c r="BP84" s="7"/>
      <c r="BQ84" s="7"/>
      <c r="BR84" s="7"/>
      <c r="BS84" s="88"/>
      <c r="BT84" s="236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8"/>
      <c r="CL84" s="236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8"/>
    </row>
    <row r="85" spans="1:108" ht="15.75">
      <c r="A85" s="74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1"/>
      <c r="AS85" s="80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9"/>
      <c r="BT85" s="216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8"/>
      <c r="CL85" s="216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8"/>
    </row>
    <row r="86" spans="1:108" ht="15.75">
      <c r="A86" s="195" t="s">
        <v>240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</row>
    <row r="87" spans="1:108" ht="15" customHeight="1">
      <c r="A87" s="73"/>
      <c r="B87" s="208" t="s">
        <v>241</v>
      </c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9"/>
      <c r="AS87" s="73"/>
      <c r="AT87" s="208" t="s">
        <v>242</v>
      </c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9"/>
      <c r="BT87" s="213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5"/>
      <c r="CL87" s="213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  <c r="DA87" s="214"/>
      <c r="DB87" s="214"/>
      <c r="DC87" s="214"/>
      <c r="DD87" s="215"/>
    </row>
    <row r="88" spans="1:108" ht="15" customHeight="1">
      <c r="A88" s="81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5"/>
      <c r="AS88" s="81"/>
      <c r="AT88" s="7" t="s">
        <v>166</v>
      </c>
      <c r="AU88" s="7"/>
      <c r="AV88" s="7"/>
      <c r="AW88" s="7"/>
      <c r="AX88" s="7"/>
      <c r="AY88" s="7"/>
      <c r="AZ88" s="82"/>
      <c r="BA88" s="83"/>
      <c r="BB88" s="83"/>
      <c r="BC88" s="83"/>
      <c r="BD88" s="239"/>
      <c r="BE88" s="239"/>
      <c r="BF88" s="239"/>
      <c r="BG88" s="239"/>
      <c r="BH88" s="239"/>
      <c r="BI88" s="239"/>
      <c r="BJ88" s="239"/>
      <c r="BK88" s="83" t="s">
        <v>243</v>
      </c>
      <c r="BL88" s="83"/>
      <c r="BM88" s="83"/>
      <c r="BN88" s="83"/>
      <c r="BO88" s="83"/>
      <c r="BP88" s="83"/>
      <c r="BQ88" s="83"/>
      <c r="BR88" s="83"/>
      <c r="BS88" s="85"/>
      <c r="BT88" s="236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8"/>
      <c r="CL88" s="236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8"/>
    </row>
    <row r="89" spans="1:108" ht="15.75">
      <c r="A89" s="81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5"/>
      <c r="AS89" s="81"/>
      <c r="AT89" s="234" t="s">
        <v>244</v>
      </c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4"/>
      <c r="BH89" s="234"/>
      <c r="BI89" s="234"/>
      <c r="BJ89" s="234"/>
      <c r="BK89" s="234"/>
      <c r="BL89" s="234"/>
      <c r="BM89" s="234"/>
      <c r="BN89" s="234"/>
      <c r="BO89" s="234"/>
      <c r="BP89" s="234"/>
      <c r="BQ89" s="234"/>
      <c r="BR89" s="234"/>
      <c r="BS89" s="235"/>
      <c r="BT89" s="236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8"/>
      <c r="CL89" s="236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8"/>
    </row>
    <row r="90" spans="1:108" ht="15" customHeight="1">
      <c r="A90" s="81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5"/>
      <c r="AS90" s="81"/>
      <c r="AT90" s="239"/>
      <c r="AU90" s="239"/>
      <c r="AV90" s="239"/>
      <c r="AW90" s="239"/>
      <c r="AX90" s="239"/>
      <c r="AY90" s="239"/>
      <c r="AZ90" s="239"/>
      <c r="BA90" s="83"/>
      <c r="BB90" s="255" t="s">
        <v>245</v>
      </c>
      <c r="BC90" s="255"/>
      <c r="BD90" s="255"/>
      <c r="BE90" s="255"/>
      <c r="BF90" s="255"/>
      <c r="BG90" s="255"/>
      <c r="BH90" s="255"/>
      <c r="BI90" s="255"/>
      <c r="BJ90" s="255"/>
      <c r="BK90" s="255"/>
      <c r="BL90" s="255"/>
      <c r="BM90" s="255"/>
      <c r="BN90" s="255"/>
      <c r="BO90" s="255"/>
      <c r="BP90" s="255"/>
      <c r="BQ90" s="255"/>
      <c r="BR90" s="255"/>
      <c r="BS90" s="256"/>
      <c r="BT90" s="236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8"/>
      <c r="CL90" s="236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8"/>
    </row>
    <row r="91" spans="1:108" ht="15.75">
      <c r="A91" s="81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5"/>
      <c r="AS91" s="81"/>
      <c r="AT91" s="234" t="s">
        <v>246</v>
      </c>
      <c r="AU91" s="234"/>
      <c r="AV91" s="234"/>
      <c r="AW91" s="234"/>
      <c r="AX91" s="234"/>
      <c r="AY91" s="234"/>
      <c r="AZ91" s="234"/>
      <c r="BA91" s="234"/>
      <c r="BB91" s="234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34"/>
      <c r="BO91" s="234"/>
      <c r="BP91" s="234"/>
      <c r="BQ91" s="234"/>
      <c r="BR91" s="234"/>
      <c r="BS91" s="235"/>
      <c r="BT91" s="236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8"/>
      <c r="CL91" s="236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8"/>
    </row>
    <row r="92" spans="1:108" ht="15" customHeight="1">
      <c r="A92" s="81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  <c r="AP92" s="234"/>
      <c r="AQ92" s="234"/>
      <c r="AR92" s="235"/>
      <c r="AS92" s="81"/>
      <c r="AT92" s="7" t="s">
        <v>166</v>
      </c>
      <c r="AU92" s="7"/>
      <c r="AV92" s="7"/>
      <c r="AW92" s="7"/>
      <c r="AX92" s="7"/>
      <c r="AY92" s="7"/>
      <c r="AZ92" s="82"/>
      <c r="BA92" s="83"/>
      <c r="BB92" s="83"/>
      <c r="BC92" s="83"/>
      <c r="BD92" s="239"/>
      <c r="BE92" s="239"/>
      <c r="BF92" s="239"/>
      <c r="BG92" s="239"/>
      <c r="BH92" s="239"/>
      <c r="BI92" s="239"/>
      <c r="BJ92" s="239"/>
      <c r="BK92" s="83" t="s">
        <v>247</v>
      </c>
      <c r="BL92" s="83"/>
      <c r="BM92" s="83"/>
      <c r="BN92" s="83"/>
      <c r="BO92" s="83"/>
      <c r="BP92" s="83"/>
      <c r="BQ92" s="83"/>
      <c r="BR92" s="83"/>
      <c r="BS92" s="85"/>
      <c r="BT92" s="236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8"/>
      <c r="CL92" s="236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8"/>
    </row>
    <row r="93" spans="1:108" ht="15.75">
      <c r="A93" s="8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1"/>
      <c r="AS93" s="80"/>
      <c r="AT93" s="210" t="s">
        <v>248</v>
      </c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1"/>
      <c r="BT93" s="216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8"/>
      <c r="CL93" s="216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8"/>
    </row>
    <row r="94" spans="1:108" ht="15" customHeight="1">
      <c r="A94" s="73"/>
      <c r="B94" s="208" t="s">
        <v>249</v>
      </c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9"/>
      <c r="AS94" s="73"/>
      <c r="AT94" s="208" t="s">
        <v>250</v>
      </c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9"/>
      <c r="BT94" s="213"/>
      <c r="BU94" s="214"/>
      <c r="BV94" s="214"/>
      <c r="BW94" s="214"/>
      <c r="BX94" s="214"/>
      <c r="BY94" s="214"/>
      <c r="BZ94" s="214"/>
      <c r="CA94" s="214"/>
      <c r="CB94" s="214"/>
      <c r="CC94" s="214"/>
      <c r="CD94" s="214"/>
      <c r="CE94" s="214"/>
      <c r="CF94" s="214"/>
      <c r="CG94" s="214"/>
      <c r="CH94" s="214"/>
      <c r="CI94" s="214"/>
      <c r="CJ94" s="214"/>
      <c r="CK94" s="215"/>
      <c r="CL94" s="213"/>
      <c r="CM94" s="214"/>
      <c r="CN94" s="214"/>
      <c r="CO94" s="214"/>
      <c r="CP94" s="214"/>
      <c r="CQ94" s="214"/>
      <c r="CR94" s="214"/>
      <c r="CS94" s="214"/>
      <c r="CT94" s="214"/>
      <c r="CU94" s="214"/>
      <c r="CV94" s="214"/>
      <c r="CW94" s="214"/>
      <c r="CX94" s="214"/>
      <c r="CY94" s="214"/>
      <c r="CZ94" s="214"/>
      <c r="DA94" s="214"/>
      <c r="DB94" s="214"/>
      <c r="DC94" s="214"/>
      <c r="DD94" s="215"/>
    </row>
    <row r="95" spans="1:108" ht="15" customHeight="1">
      <c r="A95" s="81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5"/>
      <c r="AS95" s="81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88"/>
      <c r="BT95" s="236"/>
      <c r="BU95" s="237"/>
      <c r="BV95" s="237"/>
      <c r="BW95" s="237"/>
      <c r="BX95" s="237"/>
      <c r="BY95" s="237"/>
      <c r="BZ95" s="237"/>
      <c r="CA95" s="237"/>
      <c r="CB95" s="237"/>
      <c r="CC95" s="237"/>
      <c r="CD95" s="237"/>
      <c r="CE95" s="237"/>
      <c r="CF95" s="237"/>
      <c r="CG95" s="237"/>
      <c r="CH95" s="237"/>
      <c r="CI95" s="237"/>
      <c r="CJ95" s="237"/>
      <c r="CK95" s="238"/>
      <c r="CL95" s="236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8"/>
    </row>
    <row r="96" spans="1:108" ht="15.75">
      <c r="A96" s="81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5"/>
      <c r="AS96" s="81"/>
      <c r="AT96" s="234" t="s">
        <v>252</v>
      </c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5"/>
      <c r="BT96" s="236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237"/>
      <c r="CG96" s="237"/>
      <c r="CH96" s="237"/>
      <c r="CI96" s="237"/>
      <c r="CJ96" s="237"/>
      <c r="CK96" s="238"/>
      <c r="CL96" s="236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8"/>
    </row>
    <row r="97" spans="1:108" ht="15" customHeight="1">
      <c r="A97" s="81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5"/>
      <c r="AS97" s="81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82"/>
      <c r="BG97" s="257" t="s">
        <v>253</v>
      </c>
      <c r="BH97" s="257"/>
      <c r="BI97" s="257"/>
      <c r="BJ97" s="257"/>
      <c r="BK97" s="257"/>
      <c r="BL97" s="257"/>
      <c r="BM97" s="257"/>
      <c r="BN97" s="257"/>
      <c r="BO97" s="257"/>
      <c r="BP97" s="257"/>
      <c r="BQ97" s="257"/>
      <c r="BR97" s="257"/>
      <c r="BS97" s="258"/>
      <c r="BT97" s="236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237"/>
      <c r="CG97" s="237"/>
      <c r="CH97" s="237"/>
      <c r="CI97" s="237"/>
      <c r="CJ97" s="237"/>
      <c r="CK97" s="238"/>
      <c r="CL97" s="236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8"/>
    </row>
    <row r="98" spans="1:108" ht="15.75">
      <c r="A98" s="81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5"/>
      <c r="AS98" s="81"/>
      <c r="AT98" s="234" t="s">
        <v>254</v>
      </c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234"/>
      <c r="BL98" s="234"/>
      <c r="BM98" s="234"/>
      <c r="BN98" s="234"/>
      <c r="BO98" s="234"/>
      <c r="BP98" s="234"/>
      <c r="BQ98" s="234"/>
      <c r="BR98" s="234"/>
      <c r="BS98" s="235"/>
      <c r="BT98" s="236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8"/>
      <c r="CL98" s="236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8"/>
    </row>
    <row r="99" spans="1:108" ht="15" customHeight="1">
      <c r="A99" s="81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  <c r="AP99" s="234"/>
      <c r="AQ99" s="234"/>
      <c r="AR99" s="235"/>
      <c r="AS99" s="81"/>
      <c r="AT99" s="7" t="s">
        <v>255</v>
      </c>
      <c r="AU99" s="7"/>
      <c r="AV99" s="7"/>
      <c r="AW99" s="7"/>
      <c r="AX99" s="7"/>
      <c r="AY99" s="7"/>
      <c r="AZ99" s="82"/>
      <c r="BA99" s="83"/>
      <c r="BB99" s="83"/>
      <c r="BC99" s="239"/>
      <c r="BD99" s="239"/>
      <c r="BE99" s="239"/>
      <c r="BF99" s="239"/>
      <c r="BG99" s="7" t="s">
        <v>256</v>
      </c>
      <c r="BJ99" s="82"/>
      <c r="BK99" s="83"/>
      <c r="BL99" s="83"/>
      <c r="BN99" s="83"/>
      <c r="BO99" s="83"/>
      <c r="BP99" s="83"/>
      <c r="BQ99" s="83"/>
      <c r="BR99" s="83"/>
      <c r="BS99" s="85"/>
      <c r="BT99" s="236"/>
      <c r="BU99" s="237"/>
      <c r="BV99" s="237"/>
      <c r="BW99" s="237"/>
      <c r="BX99" s="237"/>
      <c r="BY99" s="237"/>
      <c r="BZ99" s="237"/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8"/>
      <c r="CL99" s="236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8"/>
    </row>
    <row r="100" spans="1:108" ht="15.75">
      <c r="A100" s="81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81"/>
      <c r="AT100" s="234" t="s">
        <v>257</v>
      </c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5"/>
      <c r="BT100" s="236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8"/>
      <c r="CL100" s="236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8"/>
    </row>
    <row r="101" spans="1:108" ht="15" customHeight="1">
      <c r="A101" s="81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5"/>
      <c r="AS101" s="81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82"/>
      <c r="BG101" s="257" t="s">
        <v>253</v>
      </c>
      <c r="BH101" s="257"/>
      <c r="BI101" s="257"/>
      <c r="BJ101" s="257"/>
      <c r="BK101" s="257"/>
      <c r="BL101" s="257"/>
      <c r="BM101" s="257"/>
      <c r="BN101" s="257"/>
      <c r="BO101" s="257"/>
      <c r="BP101" s="257"/>
      <c r="BQ101" s="257"/>
      <c r="BR101" s="257"/>
      <c r="BS101" s="258"/>
      <c r="BT101" s="236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8"/>
      <c r="CL101" s="236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8"/>
    </row>
    <row r="102" spans="1:108" ht="15.75">
      <c r="A102" s="81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5"/>
      <c r="AS102" s="81"/>
      <c r="AT102" s="234" t="s">
        <v>258</v>
      </c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5"/>
      <c r="BT102" s="236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7"/>
      <c r="CK102" s="238"/>
      <c r="CL102" s="236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7"/>
      <c r="DD102" s="238"/>
    </row>
    <row r="103" spans="1:108" ht="15" customHeight="1">
      <c r="A103" s="81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  <c r="AP103" s="234"/>
      <c r="AQ103" s="234"/>
      <c r="AR103" s="235"/>
      <c r="AS103" s="81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82"/>
      <c r="BG103" s="257" t="s">
        <v>259</v>
      </c>
      <c r="BH103" s="257"/>
      <c r="BI103" s="257"/>
      <c r="BJ103" s="257"/>
      <c r="BK103" s="257"/>
      <c r="BL103" s="257"/>
      <c r="BM103" s="257"/>
      <c r="BN103" s="257"/>
      <c r="BO103" s="257"/>
      <c r="BP103" s="257"/>
      <c r="BQ103" s="257"/>
      <c r="BR103" s="257"/>
      <c r="BS103" s="258"/>
      <c r="BT103" s="236"/>
      <c r="BU103" s="237"/>
      <c r="BV103" s="237"/>
      <c r="BW103" s="237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38"/>
      <c r="CL103" s="236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237"/>
      <c r="DB103" s="237"/>
      <c r="DC103" s="237"/>
      <c r="DD103" s="238"/>
    </row>
    <row r="104" spans="1:108" ht="15.75">
      <c r="A104" s="81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  <c r="AP104" s="234"/>
      <c r="AQ104" s="234"/>
      <c r="AR104" s="235"/>
      <c r="AS104" s="81"/>
      <c r="AT104" s="234" t="s">
        <v>260</v>
      </c>
      <c r="AU104" s="234"/>
      <c r="AV104" s="234"/>
      <c r="AW104" s="234"/>
      <c r="AX104" s="234"/>
      <c r="AY104" s="234"/>
      <c r="AZ104" s="234"/>
      <c r="BA104" s="234"/>
      <c r="BB104" s="234"/>
      <c r="BC104" s="234"/>
      <c r="BD104" s="234"/>
      <c r="BE104" s="234"/>
      <c r="BF104" s="234"/>
      <c r="BG104" s="234"/>
      <c r="BH104" s="234"/>
      <c r="BI104" s="234"/>
      <c r="BJ104" s="234"/>
      <c r="BK104" s="234"/>
      <c r="BL104" s="234"/>
      <c r="BM104" s="234"/>
      <c r="BN104" s="234"/>
      <c r="BO104" s="234"/>
      <c r="BP104" s="234"/>
      <c r="BQ104" s="234"/>
      <c r="BR104" s="234"/>
      <c r="BS104" s="235"/>
      <c r="BT104" s="236"/>
      <c r="BU104" s="237"/>
      <c r="BV104" s="237"/>
      <c r="BW104" s="237"/>
      <c r="BX104" s="237"/>
      <c r="BY104" s="237"/>
      <c r="BZ104" s="237"/>
      <c r="CA104" s="237"/>
      <c r="CB104" s="237"/>
      <c r="CC104" s="237"/>
      <c r="CD104" s="237"/>
      <c r="CE104" s="237"/>
      <c r="CF104" s="237"/>
      <c r="CG104" s="237"/>
      <c r="CH104" s="237"/>
      <c r="CI104" s="237"/>
      <c r="CJ104" s="237"/>
      <c r="CK104" s="238"/>
      <c r="CL104" s="236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8"/>
    </row>
    <row r="105" spans="1:108" ht="15" customHeight="1">
      <c r="A105" s="81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  <c r="AP105" s="234"/>
      <c r="AQ105" s="234"/>
      <c r="AR105" s="235"/>
      <c r="AS105" s="81"/>
      <c r="AT105" s="239"/>
      <c r="AU105" s="239"/>
      <c r="AV105" s="239"/>
      <c r="AW105" s="239"/>
      <c r="AX105" s="239"/>
      <c r="AY105" s="239"/>
      <c r="AZ105" s="83" t="s">
        <v>261</v>
      </c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5"/>
      <c r="BT105" s="236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238"/>
      <c r="CL105" s="236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237"/>
      <c r="DB105" s="237"/>
      <c r="DC105" s="237"/>
      <c r="DD105" s="238"/>
    </row>
    <row r="106" spans="1:108" ht="15.75">
      <c r="A106" s="74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1"/>
      <c r="AS106" s="80"/>
      <c r="AT106" s="210" t="s">
        <v>262</v>
      </c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1"/>
      <c r="BT106" s="216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8"/>
      <c r="CL106" s="216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  <c r="DB106" s="217"/>
      <c r="DC106" s="217"/>
      <c r="DD106" s="218"/>
    </row>
    <row r="107" spans="1:108" ht="15" customHeight="1">
      <c r="A107" s="195" t="s">
        <v>263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</row>
    <row r="108" spans="1:108" ht="15" customHeight="1">
      <c r="A108" s="73"/>
      <c r="B108" s="208" t="s">
        <v>264</v>
      </c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9"/>
      <c r="AS108" s="73"/>
      <c r="AT108" s="212"/>
      <c r="AU108" s="212"/>
      <c r="AV108" s="212"/>
      <c r="AW108" s="212"/>
      <c r="AX108" s="212"/>
      <c r="AY108" s="212"/>
      <c r="AZ108" s="75"/>
      <c r="BA108" s="222" t="s">
        <v>162</v>
      </c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3"/>
      <c r="BT108" s="213"/>
      <c r="BU108" s="214"/>
      <c r="BV108" s="214"/>
      <c r="BW108" s="214"/>
      <c r="BX108" s="214"/>
      <c r="BY108" s="214"/>
      <c r="BZ108" s="214"/>
      <c r="CA108" s="214"/>
      <c r="CB108" s="214"/>
      <c r="CC108" s="214"/>
      <c r="CD108" s="214"/>
      <c r="CE108" s="214"/>
      <c r="CF108" s="214"/>
      <c r="CG108" s="214"/>
      <c r="CH108" s="214"/>
      <c r="CI108" s="214"/>
      <c r="CJ108" s="214"/>
      <c r="CK108" s="215"/>
      <c r="CL108" s="213"/>
      <c r="CM108" s="214"/>
      <c r="CN108" s="214"/>
      <c r="CO108" s="214"/>
      <c r="CP108" s="21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  <c r="DA108" s="214"/>
      <c r="DB108" s="214"/>
      <c r="DC108" s="214"/>
      <c r="DD108" s="215"/>
    </row>
    <row r="109" spans="1:108" ht="15" customHeight="1">
      <c r="A109" s="74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1"/>
      <c r="AS109" s="219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1"/>
      <c r="BT109" s="216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8"/>
      <c r="CL109" s="216"/>
      <c r="CM109" s="217"/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7"/>
      <c r="DD109" s="218"/>
    </row>
    <row r="110" spans="1:108" ht="15.75">
      <c r="A110" s="73"/>
      <c r="B110" s="208" t="s">
        <v>265</v>
      </c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9"/>
      <c r="AS110" s="73"/>
      <c r="AT110" s="212"/>
      <c r="AU110" s="212"/>
      <c r="AV110" s="212"/>
      <c r="AW110" s="212"/>
      <c r="AX110" s="212"/>
      <c r="AY110" s="212"/>
      <c r="AZ110" s="75"/>
      <c r="BA110" s="222" t="s">
        <v>162</v>
      </c>
      <c r="BB110" s="222"/>
      <c r="BC110" s="222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3"/>
      <c r="BT110" s="213"/>
      <c r="BU110" s="214"/>
      <c r="BV110" s="214"/>
      <c r="BW110" s="214"/>
      <c r="BX110" s="214"/>
      <c r="BY110" s="214"/>
      <c r="BZ110" s="214"/>
      <c r="CA110" s="214"/>
      <c r="CB110" s="214"/>
      <c r="CC110" s="214"/>
      <c r="CD110" s="214"/>
      <c r="CE110" s="214"/>
      <c r="CF110" s="214"/>
      <c r="CG110" s="214"/>
      <c r="CH110" s="214"/>
      <c r="CI110" s="214"/>
      <c r="CJ110" s="214"/>
      <c r="CK110" s="215"/>
      <c r="CL110" s="213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4"/>
      <c r="DB110" s="214"/>
      <c r="DC110" s="214"/>
      <c r="DD110" s="215"/>
    </row>
    <row r="111" spans="1:108" ht="15" customHeight="1">
      <c r="A111" s="74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1"/>
      <c r="AS111" s="219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1"/>
      <c r="BT111" s="216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8"/>
      <c r="CL111" s="216"/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7"/>
      <c r="DB111" s="217"/>
      <c r="DC111" s="217"/>
      <c r="DD111" s="218"/>
    </row>
    <row r="112" spans="1:108" ht="15.75">
      <c r="A112" s="74"/>
      <c r="B112" s="230" t="s">
        <v>266</v>
      </c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1"/>
      <c r="AS112" s="8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1"/>
      <c r="BT112" s="246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8"/>
      <c r="CL112" s="246"/>
      <c r="CM112" s="247"/>
      <c r="CN112" s="247"/>
      <c r="CO112" s="247"/>
      <c r="CP112" s="247"/>
      <c r="CQ112" s="247"/>
      <c r="CR112" s="247"/>
      <c r="CS112" s="247"/>
      <c r="CT112" s="247"/>
      <c r="CU112" s="247"/>
      <c r="CV112" s="247"/>
      <c r="CW112" s="247"/>
      <c r="CX112" s="247"/>
      <c r="CY112" s="247"/>
      <c r="CZ112" s="247"/>
      <c r="DA112" s="247"/>
      <c r="DB112" s="247"/>
      <c r="DC112" s="247"/>
      <c r="DD112" s="248"/>
    </row>
    <row r="113" spans="1:108" ht="15" customHeight="1">
      <c r="A113" s="74"/>
      <c r="B113" s="230" t="s">
        <v>267</v>
      </c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1"/>
      <c r="AS113" s="8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1"/>
      <c r="BT113" s="246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8"/>
      <c r="CL113" s="246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8"/>
    </row>
    <row r="114" spans="1:108" ht="15" customHeight="1">
      <c r="A114" s="74"/>
      <c r="B114" s="230" t="s">
        <v>268</v>
      </c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1"/>
      <c r="AS114" s="8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1"/>
      <c r="BT114" s="246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8"/>
      <c r="CL114" s="246"/>
      <c r="CM114" s="247"/>
      <c r="CN114" s="247"/>
      <c r="CO114" s="247"/>
      <c r="CP114" s="247"/>
      <c r="CQ114" s="247"/>
      <c r="CR114" s="247"/>
      <c r="CS114" s="247"/>
      <c r="CT114" s="247"/>
      <c r="CU114" s="247"/>
      <c r="CV114" s="247"/>
      <c r="CW114" s="247"/>
      <c r="CX114" s="247"/>
      <c r="CY114" s="247"/>
      <c r="CZ114" s="247"/>
      <c r="DA114" s="247"/>
      <c r="DB114" s="247"/>
      <c r="DC114" s="247"/>
      <c r="DD114" s="248"/>
    </row>
    <row r="115" spans="1:108" ht="15" customHeight="1">
      <c r="A115" s="74"/>
      <c r="B115" s="188" t="s">
        <v>269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9"/>
      <c r="AS115" s="8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1"/>
      <c r="BT115" s="246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8"/>
      <c r="CL115" s="259"/>
      <c r="CM115" s="260"/>
      <c r="CN115" s="260"/>
      <c r="CO115" s="260"/>
      <c r="CP115" s="260"/>
      <c r="CQ115" s="260"/>
      <c r="CR115" s="260"/>
      <c r="CS115" s="260"/>
      <c r="CT115" s="260"/>
      <c r="CU115" s="260"/>
      <c r="CV115" s="260"/>
      <c r="CW115" s="260"/>
      <c r="CX115" s="260"/>
      <c r="CY115" s="260"/>
      <c r="CZ115" s="260"/>
      <c r="DA115" s="260"/>
      <c r="DB115" s="260"/>
      <c r="DC115" s="260"/>
      <c r="DD115" s="261"/>
    </row>
    <row r="116" spans="1:108" ht="15" customHeight="1">
      <c r="A116" s="262" t="s">
        <v>270</v>
      </c>
      <c r="B116" s="26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K116" s="262"/>
      <c r="AL116" s="262"/>
      <c r="AM116" s="262"/>
      <c r="AN116" s="262"/>
      <c r="AO116" s="262"/>
      <c r="AP116" s="262"/>
      <c r="AQ116" s="262"/>
      <c r="AR116" s="262"/>
      <c r="AS116" s="262"/>
      <c r="AT116" s="262"/>
      <c r="AU116" s="262"/>
      <c r="AV116" s="262"/>
      <c r="AW116" s="262"/>
      <c r="AX116" s="262"/>
      <c r="AY116" s="262"/>
      <c r="AZ116" s="262"/>
      <c r="BA116" s="262"/>
      <c r="BB116" s="262"/>
      <c r="BC116" s="262"/>
      <c r="BD116" s="262"/>
      <c r="BE116" s="262"/>
      <c r="BF116" s="262"/>
      <c r="BG116" s="262"/>
      <c r="BH116" s="262"/>
      <c r="BI116" s="262"/>
      <c r="BJ116" s="262"/>
      <c r="BK116" s="262"/>
      <c r="BL116" s="262"/>
      <c r="BM116" s="262"/>
      <c r="BN116" s="262"/>
      <c r="BO116" s="262"/>
      <c r="BP116" s="262"/>
      <c r="BQ116" s="262"/>
      <c r="BR116" s="262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262"/>
      <c r="CP116" s="262"/>
      <c r="CQ116" s="262"/>
      <c r="CR116" s="262"/>
      <c r="CS116" s="262"/>
      <c r="CT116" s="262"/>
      <c r="CU116" s="262"/>
      <c r="CV116" s="262"/>
      <c r="CW116" s="262"/>
      <c r="CX116" s="262"/>
      <c r="CY116" s="262"/>
      <c r="CZ116" s="262"/>
      <c r="DA116" s="262"/>
      <c r="DB116" s="262"/>
      <c r="DC116" s="262"/>
      <c r="DD116" s="262"/>
    </row>
    <row r="117" spans="1:108" ht="15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</row>
    <row r="118" spans="1:108" ht="101.25" customHeight="1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 t="s">
        <v>271</v>
      </c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 t="s">
        <v>272</v>
      </c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 t="s">
        <v>273</v>
      </c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 t="s">
        <v>274</v>
      </c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 t="s">
        <v>275</v>
      </c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</row>
    <row r="119" spans="1:108" ht="15.75">
      <c r="A119" s="246" t="s">
        <v>276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8"/>
    </row>
    <row r="120" spans="1:108" ht="15.75">
      <c r="A120" s="89"/>
      <c r="B120" s="230" t="s">
        <v>277</v>
      </c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1"/>
      <c r="AK120" s="263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1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95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</row>
    <row r="121" spans="1:108" ht="31.5" customHeight="1">
      <c r="A121" s="89"/>
      <c r="B121" s="230" t="s">
        <v>278</v>
      </c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1"/>
      <c r="AK121" s="263"/>
      <c r="AL121" s="230"/>
      <c r="AM121" s="230"/>
      <c r="AN121" s="230"/>
      <c r="AO121" s="230"/>
      <c r="AP121" s="230"/>
      <c r="AQ121" s="230"/>
      <c r="AR121" s="230"/>
      <c r="AS121" s="230"/>
      <c r="AT121" s="230"/>
      <c r="AU121" s="230"/>
      <c r="AV121" s="230"/>
      <c r="AW121" s="230"/>
      <c r="AX121" s="231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</row>
    <row r="122" spans="1:108" ht="15" customHeight="1">
      <c r="A122" s="89"/>
      <c r="B122" s="230" t="s">
        <v>279</v>
      </c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1"/>
      <c r="AK122" s="263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1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  <c r="CI122" s="195"/>
      <c r="CJ122" s="195"/>
      <c r="CK122" s="195"/>
      <c r="CL122" s="195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</row>
    <row r="123" spans="1:108" ht="31.5" customHeight="1">
      <c r="A123" s="89"/>
      <c r="B123" s="230" t="s">
        <v>280</v>
      </c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1"/>
      <c r="AK123" s="263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1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  <c r="CI123" s="195"/>
      <c r="CJ123" s="195"/>
      <c r="CK123" s="195"/>
      <c r="CL123" s="195"/>
      <c r="CM123" s="195"/>
      <c r="CN123" s="195"/>
      <c r="CO123" s="195"/>
      <c r="CP123" s="195"/>
      <c r="CQ123" s="195"/>
      <c r="CR123" s="195"/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</row>
    <row r="124" spans="1:108" ht="31.5" customHeight="1">
      <c r="A124" s="89"/>
      <c r="B124" s="230" t="s">
        <v>281</v>
      </c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0"/>
      <c r="AJ124" s="231"/>
      <c r="AK124" s="263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1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95"/>
      <c r="CF124" s="195"/>
      <c r="CG124" s="195"/>
      <c r="CH124" s="195"/>
      <c r="CI124" s="195"/>
      <c r="CJ124" s="195"/>
      <c r="CK124" s="195"/>
      <c r="CL124" s="195"/>
      <c r="CM124" s="195"/>
      <c r="CN124" s="195"/>
      <c r="CO124" s="195"/>
      <c r="CP124" s="195"/>
      <c r="CQ124" s="195"/>
      <c r="CR124" s="195"/>
      <c r="CS124" s="195"/>
      <c r="CT124" s="195"/>
      <c r="CU124" s="195"/>
      <c r="CV124" s="195"/>
      <c r="CW124" s="195"/>
      <c r="CX124" s="195"/>
      <c r="CY124" s="195"/>
      <c r="CZ124" s="195"/>
      <c r="DA124" s="195"/>
      <c r="DB124" s="195"/>
      <c r="DC124" s="195"/>
      <c r="DD124" s="195"/>
    </row>
    <row r="125" spans="1:108" ht="31.5" customHeight="1">
      <c r="A125" s="89"/>
      <c r="B125" s="264" t="s">
        <v>282</v>
      </c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5"/>
      <c r="AK125" s="266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5"/>
      <c r="AY125" s="267" t="s">
        <v>283</v>
      </c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>
        <v>4550</v>
      </c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8">
        <f>BJ125/'[1]хар-ка по 75-му'!E45/12</f>
        <v>3.0188428874734607</v>
      </c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7" t="s">
        <v>284</v>
      </c>
      <c r="CN125" s="267"/>
      <c r="CO125" s="267"/>
      <c r="CP125" s="267"/>
      <c r="CQ125" s="267"/>
      <c r="CR125" s="267"/>
      <c r="CS125" s="267"/>
      <c r="CT125" s="267"/>
      <c r="CU125" s="267"/>
      <c r="CV125" s="267"/>
      <c r="CW125" s="267"/>
      <c r="CX125" s="267"/>
      <c r="CY125" s="267"/>
      <c r="CZ125" s="267"/>
      <c r="DA125" s="267"/>
      <c r="DB125" s="267"/>
      <c r="DC125" s="267"/>
      <c r="DD125" s="267"/>
    </row>
    <row r="126" spans="1:108" ht="32.25" customHeight="1">
      <c r="A126" s="89"/>
      <c r="B126" s="230" t="s">
        <v>285</v>
      </c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  <c r="AF126" s="230"/>
      <c r="AG126" s="230"/>
      <c r="AH126" s="230"/>
      <c r="AI126" s="230"/>
      <c r="AJ126" s="231"/>
      <c r="AK126" s="263"/>
      <c r="AL126" s="230"/>
      <c r="AM126" s="230"/>
      <c r="AN126" s="230"/>
      <c r="AO126" s="230"/>
      <c r="AP126" s="230"/>
      <c r="AQ126" s="230"/>
      <c r="AR126" s="230"/>
      <c r="AS126" s="230"/>
      <c r="AT126" s="230"/>
      <c r="AU126" s="230"/>
      <c r="AV126" s="230"/>
      <c r="AW126" s="230"/>
      <c r="AX126" s="231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95"/>
      <c r="CM126" s="195"/>
      <c r="CN126" s="195"/>
      <c r="CO126" s="195"/>
      <c r="CP126" s="195"/>
      <c r="CQ126" s="195"/>
      <c r="CR126" s="195"/>
      <c r="CS126" s="195"/>
      <c r="CT126" s="195"/>
      <c r="CU126" s="195"/>
      <c r="CV126" s="195"/>
      <c r="CW126" s="195"/>
      <c r="CX126" s="195"/>
      <c r="CY126" s="195"/>
      <c r="CZ126" s="195"/>
      <c r="DA126" s="195"/>
      <c r="DB126" s="195"/>
      <c r="DC126" s="195"/>
      <c r="DD126" s="195"/>
    </row>
    <row r="127" spans="1:108" ht="47.25" customHeight="1">
      <c r="A127" s="89"/>
      <c r="B127" s="230" t="s">
        <v>286</v>
      </c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  <c r="AE127" s="230"/>
      <c r="AF127" s="230"/>
      <c r="AG127" s="230"/>
      <c r="AH127" s="230"/>
      <c r="AI127" s="230"/>
      <c r="AJ127" s="231"/>
      <c r="AK127" s="263"/>
      <c r="AL127" s="230"/>
      <c r="AM127" s="230"/>
      <c r="AN127" s="230"/>
      <c r="AO127" s="230"/>
      <c r="AP127" s="230"/>
      <c r="AQ127" s="230"/>
      <c r="AR127" s="230"/>
      <c r="AS127" s="230"/>
      <c r="AT127" s="230"/>
      <c r="AU127" s="230"/>
      <c r="AV127" s="230"/>
      <c r="AW127" s="230"/>
      <c r="AX127" s="231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  <c r="CI127" s="195"/>
      <c r="CJ127" s="195"/>
      <c r="CK127" s="195"/>
      <c r="CL127" s="195"/>
      <c r="CM127" s="195"/>
      <c r="CN127" s="195"/>
      <c r="CO127" s="195"/>
      <c r="CP127" s="195"/>
      <c r="CQ127" s="195"/>
      <c r="CR127" s="195"/>
      <c r="CS127" s="195"/>
      <c r="CT127" s="195"/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</row>
    <row r="128" spans="1:108" ht="30" customHeight="1">
      <c r="A128" s="89"/>
      <c r="B128" s="230" t="s">
        <v>287</v>
      </c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1"/>
      <c r="AK128" s="263"/>
      <c r="AL128" s="230"/>
      <c r="AM128" s="230"/>
      <c r="AN128" s="230"/>
      <c r="AO128" s="230"/>
      <c r="AP128" s="230"/>
      <c r="AQ128" s="230"/>
      <c r="AR128" s="230"/>
      <c r="AS128" s="230"/>
      <c r="AT128" s="230"/>
      <c r="AU128" s="230"/>
      <c r="AV128" s="230"/>
      <c r="AW128" s="230"/>
      <c r="AX128" s="231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</row>
    <row r="129" spans="1:108" ht="31.5" customHeight="1">
      <c r="A129" s="89"/>
      <c r="B129" s="188" t="s">
        <v>288</v>
      </c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9"/>
      <c r="AK129" s="134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9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269"/>
      <c r="BZ129" s="269"/>
      <c r="CA129" s="269"/>
      <c r="CB129" s="269"/>
      <c r="CC129" s="269"/>
      <c r="CD129" s="269"/>
      <c r="CE129" s="269"/>
      <c r="CF129" s="269"/>
      <c r="CG129" s="269"/>
      <c r="CH129" s="269"/>
      <c r="CI129" s="269"/>
      <c r="CJ129" s="269"/>
      <c r="CK129" s="269"/>
      <c r="CL129" s="269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</row>
    <row r="130" spans="1:108" ht="31.5" customHeight="1">
      <c r="A130" s="89"/>
      <c r="B130" s="230" t="s">
        <v>289</v>
      </c>
      <c r="C130" s="23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0"/>
      <c r="AG130" s="230"/>
      <c r="AH130" s="230"/>
      <c r="AI130" s="230"/>
      <c r="AJ130" s="231"/>
      <c r="AK130" s="263"/>
      <c r="AL130" s="230"/>
      <c r="AM130" s="230"/>
      <c r="AN130" s="230"/>
      <c r="AO130" s="230"/>
      <c r="AP130" s="230"/>
      <c r="AQ130" s="230"/>
      <c r="AR130" s="230"/>
      <c r="AS130" s="230"/>
      <c r="AT130" s="230"/>
      <c r="AU130" s="230"/>
      <c r="AV130" s="230"/>
      <c r="AW130" s="230"/>
      <c r="AX130" s="231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</row>
    <row r="131" spans="1:108" ht="32.25" customHeight="1">
      <c r="A131" s="89"/>
      <c r="B131" s="230" t="s">
        <v>290</v>
      </c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1"/>
      <c r="AK131" s="263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1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  <c r="CI131" s="195"/>
      <c r="CJ131" s="195"/>
      <c r="CK131" s="195"/>
      <c r="CL131" s="195"/>
      <c r="CM131" s="195"/>
      <c r="CN131" s="195"/>
      <c r="CO131" s="195"/>
      <c r="CP131" s="195"/>
      <c r="CQ131" s="195"/>
      <c r="CR131" s="195"/>
      <c r="CS131" s="195"/>
      <c r="CT131" s="195"/>
      <c r="CU131" s="195"/>
      <c r="CV131" s="195"/>
      <c r="CW131" s="195"/>
      <c r="CX131" s="195"/>
      <c r="CY131" s="195"/>
      <c r="CZ131" s="195"/>
      <c r="DA131" s="195"/>
      <c r="DB131" s="195"/>
      <c r="DC131" s="195"/>
      <c r="DD131" s="195"/>
    </row>
    <row r="132" spans="1:108" ht="15.75">
      <c r="A132" s="270" t="s">
        <v>291</v>
      </c>
      <c r="B132" s="271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2"/>
    </row>
    <row r="133" spans="1:108" ht="33.75" customHeight="1">
      <c r="A133" s="89"/>
      <c r="B133" s="230" t="s">
        <v>292</v>
      </c>
      <c r="C133" s="230"/>
      <c r="D133" s="230"/>
      <c r="E133" s="23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1"/>
      <c r="AK133" s="263"/>
      <c r="AL133" s="230"/>
      <c r="AM133" s="230"/>
      <c r="AN133" s="230"/>
      <c r="AO133" s="230"/>
      <c r="AP133" s="230"/>
      <c r="AQ133" s="230"/>
      <c r="AR133" s="230"/>
      <c r="AS133" s="230"/>
      <c r="AT133" s="230"/>
      <c r="AU133" s="230"/>
      <c r="AV133" s="230"/>
      <c r="AW133" s="230"/>
      <c r="AX133" s="231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195"/>
      <c r="BW133" s="195"/>
      <c r="BX133" s="195"/>
      <c r="BY133" s="195"/>
      <c r="BZ133" s="195"/>
      <c r="CA133" s="195"/>
      <c r="CB133" s="195"/>
      <c r="CC133" s="195"/>
      <c r="CD133" s="195"/>
      <c r="CE133" s="195"/>
      <c r="CF133" s="195"/>
      <c r="CG133" s="195"/>
      <c r="CH133" s="195"/>
      <c r="CI133" s="195"/>
      <c r="CJ133" s="195"/>
      <c r="CK133" s="195"/>
      <c r="CL133" s="195"/>
      <c r="CM133" s="195"/>
      <c r="CN133" s="195"/>
      <c r="CO133" s="195"/>
      <c r="CP133" s="195"/>
      <c r="CQ133" s="195"/>
      <c r="CR133" s="195"/>
      <c r="CS133" s="195"/>
      <c r="CT133" s="195"/>
      <c r="CU133" s="195"/>
      <c r="CV133" s="195"/>
      <c r="CW133" s="195"/>
      <c r="CX133" s="195"/>
      <c r="CY133" s="195"/>
      <c r="CZ133" s="195"/>
      <c r="DA133" s="195"/>
      <c r="DB133" s="195"/>
      <c r="DC133" s="195"/>
      <c r="DD133" s="195"/>
    </row>
    <row r="134" spans="1:108" ht="31.5" customHeight="1">
      <c r="A134" s="89"/>
      <c r="B134" s="230" t="s">
        <v>293</v>
      </c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1"/>
      <c r="AK134" s="263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1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</row>
    <row r="135" spans="1:108" ht="29.25" customHeight="1">
      <c r="A135" s="89"/>
      <c r="B135" s="230" t="s">
        <v>294</v>
      </c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1"/>
      <c r="AK135" s="263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1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95"/>
      <c r="CF135" s="195"/>
      <c r="CG135" s="195"/>
      <c r="CH135" s="195"/>
      <c r="CI135" s="195"/>
      <c r="CJ135" s="195"/>
      <c r="CK135" s="195"/>
      <c r="CL135" s="195"/>
      <c r="CM135" s="195"/>
      <c r="CN135" s="195"/>
      <c r="CO135" s="195"/>
      <c r="CP135" s="195"/>
      <c r="CQ135" s="195"/>
      <c r="CR135" s="195"/>
      <c r="CS135" s="195"/>
      <c r="CT135" s="195"/>
      <c r="CU135" s="195"/>
      <c r="CV135" s="195"/>
      <c r="CW135" s="195"/>
      <c r="CX135" s="195"/>
      <c r="CY135" s="195"/>
      <c r="CZ135" s="195"/>
      <c r="DA135" s="195"/>
      <c r="DB135" s="195"/>
      <c r="DC135" s="195"/>
      <c r="DD135" s="195"/>
    </row>
    <row r="136" spans="1:108" ht="32.25" customHeight="1">
      <c r="A136" s="89"/>
      <c r="B136" s="230" t="s">
        <v>295</v>
      </c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1"/>
      <c r="AK136" s="263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1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  <c r="CR136" s="195"/>
      <c r="CS136" s="195"/>
      <c r="CT136" s="195"/>
      <c r="CU136" s="195"/>
      <c r="CV136" s="195"/>
      <c r="CW136" s="195"/>
      <c r="CX136" s="195"/>
      <c r="CY136" s="195"/>
      <c r="CZ136" s="195"/>
      <c r="DA136" s="195"/>
      <c r="DB136" s="195"/>
      <c r="DC136" s="195"/>
      <c r="DD136" s="195"/>
    </row>
    <row r="137" spans="1:108" ht="47.25" customHeight="1">
      <c r="A137" s="89"/>
      <c r="B137" s="230" t="s">
        <v>296</v>
      </c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1"/>
      <c r="AK137" s="263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1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  <c r="CR137" s="195"/>
      <c r="CS137" s="195"/>
      <c r="CT137" s="195"/>
      <c r="CU137" s="195"/>
      <c r="CV137" s="195"/>
      <c r="CW137" s="195"/>
      <c r="CX137" s="195"/>
      <c r="CY137" s="195"/>
      <c r="CZ137" s="195"/>
      <c r="DA137" s="195"/>
      <c r="DB137" s="195"/>
      <c r="DC137" s="195"/>
      <c r="DD137" s="195"/>
    </row>
    <row r="138" spans="1:108" ht="47.25" customHeight="1">
      <c r="A138" s="89"/>
      <c r="B138" s="230" t="s">
        <v>297</v>
      </c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1"/>
      <c r="AK138" s="263"/>
      <c r="AL138" s="230"/>
      <c r="AM138" s="230"/>
      <c r="AN138" s="230"/>
      <c r="AO138" s="230"/>
      <c r="AP138" s="230"/>
      <c r="AQ138" s="230"/>
      <c r="AR138" s="230"/>
      <c r="AS138" s="230"/>
      <c r="AT138" s="230"/>
      <c r="AU138" s="230"/>
      <c r="AV138" s="230"/>
      <c r="AW138" s="230"/>
      <c r="AX138" s="231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</row>
    <row r="139" spans="1:108" ht="32.25" customHeight="1">
      <c r="A139" s="89"/>
      <c r="B139" s="230" t="s">
        <v>298</v>
      </c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1"/>
      <c r="AK139" s="263"/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0"/>
      <c r="AX139" s="231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  <c r="CI139" s="195"/>
      <c r="CJ139" s="195"/>
      <c r="CK139" s="195"/>
      <c r="CL139" s="195"/>
      <c r="CM139" s="195"/>
      <c r="CN139" s="195"/>
      <c r="CO139" s="195"/>
      <c r="CP139" s="195"/>
      <c r="CQ139" s="195"/>
      <c r="CR139" s="195"/>
      <c r="CS139" s="195"/>
      <c r="CT139" s="195"/>
      <c r="CU139" s="195"/>
      <c r="CV139" s="195"/>
      <c r="CW139" s="195"/>
      <c r="CX139" s="195"/>
      <c r="CY139" s="195"/>
      <c r="CZ139" s="195"/>
      <c r="DA139" s="195"/>
      <c r="DB139" s="195"/>
      <c r="DC139" s="195"/>
      <c r="DD139" s="195"/>
    </row>
    <row r="140" spans="1:108" ht="31.5" customHeight="1">
      <c r="A140" s="89"/>
      <c r="B140" s="230" t="s">
        <v>299</v>
      </c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1"/>
      <c r="AK140" s="263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1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5"/>
      <c r="CL140" s="195"/>
      <c r="CM140" s="195"/>
      <c r="CN140" s="195"/>
      <c r="CO140" s="195"/>
      <c r="CP140" s="195"/>
      <c r="CQ140" s="195"/>
      <c r="CR140" s="195"/>
      <c r="CS140" s="195"/>
      <c r="CT140" s="195"/>
      <c r="CU140" s="195"/>
      <c r="CV140" s="195"/>
      <c r="CW140" s="195"/>
      <c r="CX140" s="195"/>
      <c r="CY140" s="195"/>
      <c r="CZ140" s="195"/>
      <c r="DA140" s="195"/>
      <c r="DB140" s="195"/>
      <c r="DC140" s="195"/>
      <c r="DD140" s="195"/>
    </row>
    <row r="141" spans="1:108" ht="47.25" customHeight="1">
      <c r="A141" s="89"/>
      <c r="B141" s="230" t="s">
        <v>300</v>
      </c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1"/>
      <c r="AK141" s="263"/>
      <c r="AL141" s="230"/>
      <c r="AM141" s="230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1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</row>
    <row r="142" spans="1:108" ht="33" customHeight="1">
      <c r="A142" s="89"/>
      <c r="B142" s="230" t="s">
        <v>301</v>
      </c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230"/>
      <c r="AH142" s="230"/>
      <c r="AI142" s="230"/>
      <c r="AJ142" s="231"/>
      <c r="AK142" s="263"/>
      <c r="AL142" s="230"/>
      <c r="AM142" s="230"/>
      <c r="AN142" s="230"/>
      <c r="AO142" s="230"/>
      <c r="AP142" s="230"/>
      <c r="AQ142" s="230"/>
      <c r="AR142" s="230"/>
      <c r="AS142" s="230"/>
      <c r="AT142" s="230"/>
      <c r="AU142" s="230"/>
      <c r="AV142" s="230"/>
      <c r="AW142" s="230"/>
      <c r="AX142" s="231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</row>
    <row r="143" spans="1:108" ht="30" customHeight="1">
      <c r="A143" s="89"/>
      <c r="B143" s="230" t="s">
        <v>302</v>
      </c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  <c r="AH143" s="230"/>
      <c r="AI143" s="230"/>
      <c r="AJ143" s="231"/>
      <c r="AK143" s="263"/>
      <c r="AL143" s="230"/>
      <c r="AM143" s="230"/>
      <c r="AN143" s="230"/>
      <c r="AO143" s="230"/>
      <c r="AP143" s="230"/>
      <c r="AQ143" s="230"/>
      <c r="AR143" s="230"/>
      <c r="AS143" s="230"/>
      <c r="AT143" s="230"/>
      <c r="AU143" s="230"/>
      <c r="AV143" s="230"/>
      <c r="AW143" s="230"/>
      <c r="AX143" s="231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5"/>
      <c r="CY143" s="195"/>
      <c r="CZ143" s="195"/>
      <c r="DA143" s="195"/>
      <c r="DB143" s="195"/>
      <c r="DC143" s="195"/>
      <c r="DD143" s="195"/>
    </row>
    <row r="144" spans="1:108" ht="15.75">
      <c r="A144" s="89"/>
      <c r="B144" s="230" t="s">
        <v>303</v>
      </c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0"/>
      <c r="AI144" s="230"/>
      <c r="AJ144" s="231"/>
      <c r="AK144" s="263"/>
      <c r="AL144" s="230"/>
      <c r="AM144" s="230"/>
      <c r="AN144" s="230"/>
      <c r="AO144" s="230"/>
      <c r="AP144" s="230"/>
      <c r="AQ144" s="230"/>
      <c r="AR144" s="230"/>
      <c r="AS144" s="230"/>
      <c r="AT144" s="230"/>
      <c r="AU144" s="230"/>
      <c r="AV144" s="230"/>
      <c r="AW144" s="230"/>
      <c r="AX144" s="231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  <c r="DB144" s="195"/>
      <c r="DC144" s="195"/>
      <c r="DD144" s="195"/>
    </row>
    <row r="145" spans="1:108" ht="15" customHeight="1">
      <c r="A145" s="89"/>
      <c r="B145" s="230" t="s">
        <v>304</v>
      </c>
      <c r="C145" s="230"/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  <c r="AH145" s="230"/>
      <c r="AI145" s="230"/>
      <c r="AJ145" s="231"/>
      <c r="AK145" s="263"/>
      <c r="AL145" s="230"/>
      <c r="AM145" s="230"/>
      <c r="AN145" s="230"/>
      <c r="AO145" s="230"/>
      <c r="AP145" s="230"/>
      <c r="AQ145" s="230"/>
      <c r="AR145" s="230"/>
      <c r="AS145" s="230"/>
      <c r="AT145" s="230"/>
      <c r="AU145" s="230"/>
      <c r="AV145" s="230"/>
      <c r="AW145" s="230"/>
      <c r="AX145" s="231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</row>
    <row r="146" spans="1:108" ht="47.25" customHeight="1">
      <c r="A146" s="89"/>
      <c r="B146" s="230" t="s">
        <v>305</v>
      </c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1"/>
      <c r="AK146" s="263"/>
      <c r="AL146" s="230"/>
      <c r="AM146" s="230"/>
      <c r="AN146" s="230"/>
      <c r="AO146" s="230"/>
      <c r="AP146" s="230"/>
      <c r="AQ146" s="230"/>
      <c r="AR146" s="230"/>
      <c r="AS146" s="230"/>
      <c r="AT146" s="230"/>
      <c r="AU146" s="230"/>
      <c r="AV146" s="230"/>
      <c r="AW146" s="230"/>
      <c r="AX146" s="231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</row>
    <row r="147" spans="1:108" ht="48.75" customHeight="1">
      <c r="A147" s="89"/>
      <c r="B147" s="230" t="s">
        <v>306</v>
      </c>
      <c r="C147" s="230"/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31"/>
      <c r="AK147" s="263"/>
      <c r="AL147" s="230"/>
      <c r="AM147" s="230"/>
      <c r="AN147" s="230"/>
      <c r="AO147" s="230"/>
      <c r="AP147" s="230"/>
      <c r="AQ147" s="230"/>
      <c r="AR147" s="230"/>
      <c r="AS147" s="230"/>
      <c r="AT147" s="230"/>
      <c r="AU147" s="230"/>
      <c r="AV147" s="230"/>
      <c r="AW147" s="230"/>
      <c r="AX147" s="231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/>
      <c r="CE147" s="195"/>
      <c r="CF147" s="195"/>
      <c r="CG147" s="195"/>
      <c r="CH147" s="195"/>
      <c r="CI147" s="195"/>
      <c r="CJ147" s="195"/>
      <c r="CK147" s="195"/>
      <c r="CL147" s="195"/>
      <c r="CM147" s="195"/>
      <c r="CN147" s="195"/>
      <c r="CO147" s="195"/>
      <c r="CP147" s="195"/>
      <c r="CQ147" s="195"/>
      <c r="CR147" s="195"/>
      <c r="CS147" s="195"/>
      <c r="CT147" s="195"/>
      <c r="CU147" s="195"/>
      <c r="CV147" s="195"/>
      <c r="CW147" s="195"/>
      <c r="CX147" s="195"/>
      <c r="CY147" s="195"/>
      <c r="CZ147" s="195"/>
      <c r="DA147" s="195"/>
      <c r="DB147" s="195"/>
      <c r="DC147" s="195"/>
      <c r="DD147" s="195"/>
    </row>
    <row r="148" spans="1:108" ht="33" customHeight="1">
      <c r="A148" s="89"/>
      <c r="B148" s="230" t="s">
        <v>307</v>
      </c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31"/>
      <c r="AK148" s="263"/>
      <c r="AL148" s="230"/>
      <c r="AM148" s="230"/>
      <c r="AN148" s="230"/>
      <c r="AO148" s="230"/>
      <c r="AP148" s="230"/>
      <c r="AQ148" s="230"/>
      <c r="AR148" s="230"/>
      <c r="AS148" s="230"/>
      <c r="AT148" s="230"/>
      <c r="AU148" s="230"/>
      <c r="AV148" s="230"/>
      <c r="AW148" s="230"/>
      <c r="AX148" s="231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95"/>
      <c r="CJ148" s="195"/>
      <c r="CK148" s="195"/>
      <c r="CL148" s="195"/>
      <c r="CM148" s="195"/>
      <c r="CN148" s="195"/>
      <c r="CO148" s="195"/>
      <c r="CP148" s="195"/>
      <c r="CQ148" s="195"/>
      <c r="CR148" s="195"/>
      <c r="CS148" s="195"/>
      <c r="CT148" s="195"/>
      <c r="CU148" s="195"/>
      <c r="CV148" s="195"/>
      <c r="CW148" s="195"/>
      <c r="CX148" s="195"/>
      <c r="CY148" s="195"/>
      <c r="CZ148" s="195"/>
      <c r="DA148" s="195"/>
      <c r="DB148" s="195"/>
      <c r="DC148" s="195"/>
      <c r="DD148" s="195"/>
    </row>
    <row r="149" spans="1:108" ht="32.25" customHeight="1">
      <c r="A149" s="89"/>
      <c r="B149" s="230" t="s">
        <v>308</v>
      </c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1"/>
      <c r="AK149" s="263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1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  <c r="CI149" s="195"/>
      <c r="CJ149" s="195"/>
      <c r="CK149" s="195"/>
      <c r="CL149" s="195"/>
      <c r="CM149" s="195"/>
      <c r="CN149" s="195"/>
      <c r="CO149" s="195"/>
      <c r="CP149" s="195"/>
      <c r="CQ149" s="195"/>
      <c r="CR149" s="195"/>
      <c r="CS149" s="195"/>
      <c r="CT149" s="195"/>
      <c r="CU149" s="195"/>
      <c r="CV149" s="195"/>
      <c r="CW149" s="195"/>
      <c r="CX149" s="195"/>
      <c r="CY149" s="195"/>
      <c r="CZ149" s="195"/>
      <c r="DA149" s="195"/>
      <c r="DB149" s="195"/>
      <c r="DC149" s="195"/>
      <c r="DD149" s="195"/>
    </row>
    <row r="150" spans="1:108" ht="15.75">
      <c r="A150" s="270" t="s">
        <v>309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71"/>
      <c r="BT150" s="271"/>
      <c r="BU150" s="271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2"/>
    </row>
    <row r="151" spans="1:108" ht="15" customHeight="1">
      <c r="A151" s="89"/>
      <c r="B151" s="230" t="s">
        <v>310</v>
      </c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0"/>
      <c r="AH151" s="230"/>
      <c r="AI151" s="230"/>
      <c r="AJ151" s="231"/>
      <c r="AK151" s="263"/>
      <c r="AL151" s="230"/>
      <c r="AM151" s="230"/>
      <c r="AN151" s="230"/>
      <c r="AO151" s="230"/>
      <c r="AP151" s="230"/>
      <c r="AQ151" s="230"/>
      <c r="AR151" s="230"/>
      <c r="AS151" s="230"/>
      <c r="AT151" s="230"/>
      <c r="AU151" s="230"/>
      <c r="AV151" s="230"/>
      <c r="AW151" s="230"/>
      <c r="AX151" s="231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/>
      <c r="CE151" s="195"/>
      <c r="CF151" s="195"/>
      <c r="CG151" s="195"/>
      <c r="CH151" s="195"/>
      <c r="CI151" s="195"/>
      <c r="CJ151" s="195"/>
      <c r="CK151" s="195"/>
      <c r="CL151" s="195"/>
      <c r="CM151" s="195"/>
      <c r="CN151" s="195"/>
      <c r="CO151" s="195"/>
      <c r="CP151" s="195"/>
      <c r="CQ151" s="195"/>
      <c r="CR151" s="195"/>
      <c r="CS151" s="195"/>
      <c r="CT151" s="195"/>
      <c r="CU151" s="195"/>
      <c r="CV151" s="195"/>
      <c r="CW151" s="195"/>
      <c r="CX151" s="195"/>
      <c r="CY151" s="195"/>
      <c r="CZ151" s="195"/>
      <c r="DA151" s="195"/>
      <c r="DB151" s="195"/>
      <c r="DC151" s="195"/>
      <c r="DD151" s="195"/>
    </row>
    <row r="152" spans="1:108" ht="30.75" customHeight="1">
      <c r="A152" s="89"/>
      <c r="B152" s="230" t="s">
        <v>311</v>
      </c>
      <c r="C152" s="230"/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31"/>
      <c r="AK152" s="263"/>
      <c r="AL152" s="230"/>
      <c r="AM152" s="230"/>
      <c r="AN152" s="230"/>
      <c r="AO152" s="230"/>
      <c r="AP152" s="230"/>
      <c r="AQ152" s="230"/>
      <c r="AR152" s="230"/>
      <c r="AS152" s="230"/>
      <c r="AT152" s="230"/>
      <c r="AU152" s="230"/>
      <c r="AV152" s="230"/>
      <c r="AW152" s="230"/>
      <c r="AX152" s="231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5"/>
      <c r="DD152" s="195"/>
    </row>
    <row r="153" spans="1:108" ht="61.5" customHeight="1">
      <c r="A153" s="89"/>
      <c r="B153" s="230" t="s">
        <v>312</v>
      </c>
      <c r="C153" s="230"/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  <c r="AG153" s="230"/>
      <c r="AH153" s="230"/>
      <c r="AI153" s="230"/>
      <c r="AJ153" s="231"/>
      <c r="AK153" s="263"/>
      <c r="AL153" s="230"/>
      <c r="AM153" s="230"/>
      <c r="AN153" s="230"/>
      <c r="AO153" s="230"/>
      <c r="AP153" s="230"/>
      <c r="AQ153" s="230"/>
      <c r="AR153" s="230"/>
      <c r="AS153" s="230"/>
      <c r="AT153" s="230"/>
      <c r="AU153" s="230"/>
      <c r="AV153" s="230"/>
      <c r="AW153" s="230"/>
      <c r="AX153" s="231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5"/>
      <c r="CA153" s="195"/>
      <c r="CB153" s="195"/>
      <c r="CC153" s="195"/>
      <c r="CD153" s="195"/>
      <c r="CE153" s="195"/>
      <c r="CF153" s="195"/>
      <c r="CG153" s="195"/>
      <c r="CH153" s="195"/>
      <c r="CI153" s="195"/>
      <c r="CJ153" s="195"/>
      <c r="CK153" s="195"/>
      <c r="CL153" s="195"/>
      <c r="CM153" s="195"/>
      <c r="CN153" s="195"/>
      <c r="CO153" s="195"/>
      <c r="CP153" s="195"/>
      <c r="CQ153" s="195"/>
      <c r="CR153" s="195"/>
      <c r="CS153" s="195"/>
      <c r="CT153" s="195"/>
      <c r="CU153" s="195"/>
      <c r="CV153" s="195"/>
      <c r="CW153" s="195"/>
      <c r="CX153" s="195"/>
      <c r="CY153" s="195"/>
      <c r="CZ153" s="195"/>
      <c r="DA153" s="195"/>
      <c r="DB153" s="195"/>
      <c r="DC153" s="195"/>
      <c r="DD153" s="195"/>
    </row>
    <row r="154" spans="1:108" ht="33" customHeight="1">
      <c r="A154" s="89"/>
      <c r="B154" s="230" t="s">
        <v>313</v>
      </c>
      <c r="C154" s="230"/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230"/>
      <c r="AH154" s="230"/>
      <c r="AI154" s="230"/>
      <c r="AJ154" s="231"/>
      <c r="AK154" s="263"/>
      <c r="AL154" s="230"/>
      <c r="AM154" s="230"/>
      <c r="AN154" s="230"/>
      <c r="AO154" s="230"/>
      <c r="AP154" s="230"/>
      <c r="AQ154" s="230"/>
      <c r="AR154" s="230"/>
      <c r="AS154" s="230"/>
      <c r="AT154" s="230"/>
      <c r="AU154" s="230"/>
      <c r="AV154" s="230"/>
      <c r="AW154" s="230"/>
      <c r="AX154" s="231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  <c r="CI154" s="195"/>
      <c r="CJ154" s="195"/>
      <c r="CK154" s="195"/>
      <c r="CL154" s="195"/>
      <c r="CM154" s="195"/>
      <c r="CN154" s="195"/>
      <c r="CO154" s="195"/>
      <c r="CP154" s="195"/>
      <c r="CQ154" s="195"/>
      <c r="CR154" s="195"/>
      <c r="CS154" s="195"/>
      <c r="CT154" s="195"/>
      <c r="CU154" s="195"/>
      <c r="CV154" s="195"/>
      <c r="CW154" s="195"/>
      <c r="CX154" s="195"/>
      <c r="CY154" s="195"/>
      <c r="CZ154" s="195"/>
      <c r="DA154" s="195"/>
      <c r="DB154" s="195"/>
      <c r="DC154" s="195"/>
      <c r="DD154" s="195"/>
    </row>
    <row r="155" spans="1:108" ht="33" customHeight="1">
      <c r="A155" s="89"/>
      <c r="B155" s="230" t="s">
        <v>314</v>
      </c>
      <c r="C155" s="230"/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31"/>
      <c r="AK155" s="263"/>
      <c r="AL155" s="230"/>
      <c r="AM155" s="230"/>
      <c r="AN155" s="230"/>
      <c r="AO155" s="230"/>
      <c r="AP155" s="230"/>
      <c r="AQ155" s="230"/>
      <c r="AR155" s="230"/>
      <c r="AS155" s="230"/>
      <c r="AT155" s="230"/>
      <c r="AU155" s="230"/>
      <c r="AV155" s="230"/>
      <c r="AW155" s="230"/>
      <c r="AX155" s="231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5"/>
      <c r="CA155" s="195"/>
      <c r="CB155" s="195"/>
      <c r="CC155" s="195"/>
      <c r="CD155" s="195"/>
      <c r="CE155" s="195"/>
      <c r="CF155" s="195"/>
      <c r="CG155" s="195"/>
      <c r="CH155" s="195"/>
      <c r="CI155" s="195"/>
      <c r="CJ155" s="195"/>
      <c r="CK155" s="195"/>
      <c r="CL155" s="195"/>
      <c r="CM155" s="195"/>
      <c r="CN155" s="195"/>
      <c r="CO155" s="195"/>
      <c r="CP155" s="195"/>
      <c r="CQ155" s="195"/>
      <c r="CR155" s="195"/>
      <c r="CS155" s="195"/>
      <c r="CT155" s="195"/>
      <c r="CU155" s="195"/>
      <c r="CV155" s="195"/>
      <c r="CW155" s="195"/>
      <c r="CX155" s="195"/>
      <c r="CY155" s="195"/>
      <c r="CZ155" s="195"/>
      <c r="DA155" s="195"/>
      <c r="DB155" s="195"/>
      <c r="DC155" s="195"/>
      <c r="DD155" s="195"/>
    </row>
    <row r="156" spans="1:108" ht="45.75" customHeight="1">
      <c r="A156" s="32"/>
      <c r="B156" s="188" t="s">
        <v>315</v>
      </c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9"/>
      <c r="AK156" s="134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9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6"/>
      <c r="BW156" s="126"/>
      <c r="BX156" s="126"/>
      <c r="BY156" s="126"/>
      <c r="BZ156" s="126"/>
      <c r="CA156" s="126"/>
      <c r="CB156" s="126"/>
      <c r="CC156" s="126"/>
      <c r="CD156" s="126"/>
      <c r="CE156" s="126"/>
      <c r="CF156" s="126"/>
      <c r="CG156" s="126"/>
      <c r="CH156" s="126"/>
      <c r="CI156" s="126"/>
      <c r="CJ156" s="126"/>
      <c r="CK156" s="126"/>
      <c r="CL156" s="126"/>
      <c r="CM156" s="126"/>
      <c r="CN156" s="126"/>
      <c r="CO156" s="126"/>
      <c r="CP156" s="126"/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6"/>
    </row>
    <row r="157" spans="1:108" ht="46.5" customHeight="1">
      <c r="A157" s="89"/>
      <c r="B157" s="230" t="s">
        <v>316</v>
      </c>
      <c r="C157" s="230"/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1"/>
      <c r="AK157" s="263"/>
      <c r="AL157" s="230"/>
      <c r="AM157" s="230"/>
      <c r="AN157" s="230"/>
      <c r="AO157" s="230"/>
      <c r="AP157" s="230"/>
      <c r="AQ157" s="230"/>
      <c r="AR157" s="230"/>
      <c r="AS157" s="230"/>
      <c r="AT157" s="230"/>
      <c r="AU157" s="230"/>
      <c r="AV157" s="230"/>
      <c r="AW157" s="230"/>
      <c r="AX157" s="231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  <c r="CI157" s="195"/>
      <c r="CJ157" s="195"/>
      <c r="CK157" s="195"/>
      <c r="CL157" s="195"/>
      <c r="CM157" s="195"/>
      <c r="CN157" s="195"/>
      <c r="CO157" s="195"/>
      <c r="CP157" s="195"/>
      <c r="CQ157" s="195"/>
      <c r="CR157" s="195"/>
      <c r="CS157" s="195"/>
      <c r="CT157" s="195"/>
      <c r="CU157" s="195"/>
      <c r="CV157" s="195"/>
      <c r="CW157" s="195"/>
      <c r="CX157" s="195"/>
      <c r="CY157" s="195"/>
      <c r="CZ157" s="195"/>
      <c r="DA157" s="195"/>
      <c r="DB157" s="195"/>
      <c r="DC157" s="195"/>
      <c r="DD157" s="195"/>
    </row>
    <row r="158" spans="1:108" ht="32.25" customHeight="1">
      <c r="A158" s="89"/>
      <c r="B158" s="230" t="s">
        <v>317</v>
      </c>
      <c r="C158" s="230"/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1"/>
      <c r="AK158" s="263"/>
      <c r="AL158" s="230"/>
      <c r="AM158" s="230"/>
      <c r="AN158" s="230"/>
      <c r="AO158" s="230"/>
      <c r="AP158" s="230"/>
      <c r="AQ158" s="230"/>
      <c r="AR158" s="230"/>
      <c r="AS158" s="230"/>
      <c r="AT158" s="230"/>
      <c r="AU158" s="230"/>
      <c r="AV158" s="230"/>
      <c r="AW158" s="230"/>
      <c r="AX158" s="231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</row>
    <row r="159" spans="1:108" ht="78.75" customHeight="1">
      <c r="A159" s="89"/>
      <c r="B159" s="230" t="s">
        <v>318</v>
      </c>
      <c r="C159" s="230"/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0"/>
      <c r="AG159" s="230"/>
      <c r="AH159" s="230"/>
      <c r="AI159" s="230"/>
      <c r="AJ159" s="231"/>
      <c r="AK159" s="263"/>
      <c r="AL159" s="230"/>
      <c r="AM159" s="230"/>
      <c r="AN159" s="230"/>
      <c r="AO159" s="230"/>
      <c r="AP159" s="230"/>
      <c r="AQ159" s="230"/>
      <c r="AR159" s="230"/>
      <c r="AS159" s="230"/>
      <c r="AT159" s="230"/>
      <c r="AU159" s="230"/>
      <c r="AV159" s="230"/>
      <c r="AW159" s="230"/>
      <c r="AX159" s="231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</row>
    <row r="160" spans="1:108" ht="46.5" customHeight="1">
      <c r="A160" s="89"/>
      <c r="B160" s="230" t="s">
        <v>319</v>
      </c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0"/>
      <c r="AI160" s="230"/>
      <c r="AJ160" s="231"/>
      <c r="AK160" s="263"/>
      <c r="AL160" s="230"/>
      <c r="AM160" s="230"/>
      <c r="AN160" s="230"/>
      <c r="AO160" s="230"/>
      <c r="AP160" s="230"/>
      <c r="AQ160" s="230"/>
      <c r="AR160" s="230"/>
      <c r="AS160" s="230"/>
      <c r="AT160" s="230"/>
      <c r="AU160" s="230"/>
      <c r="AV160" s="230"/>
      <c r="AW160" s="230"/>
      <c r="AX160" s="231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  <c r="CI160" s="195"/>
      <c r="CJ160" s="195"/>
      <c r="CK160" s="195"/>
      <c r="CL160" s="195"/>
      <c r="CM160" s="195"/>
      <c r="CN160" s="195"/>
      <c r="CO160" s="195"/>
      <c r="CP160" s="195"/>
      <c r="CQ160" s="195"/>
      <c r="CR160" s="195"/>
      <c r="CS160" s="195"/>
      <c r="CT160" s="195"/>
      <c r="CU160" s="195"/>
      <c r="CV160" s="195"/>
      <c r="CW160" s="195"/>
      <c r="CX160" s="195"/>
      <c r="CY160" s="195"/>
      <c r="CZ160" s="195"/>
      <c r="DA160" s="195"/>
      <c r="DB160" s="195"/>
      <c r="DC160" s="195"/>
      <c r="DD160" s="195"/>
    </row>
    <row r="161" spans="1:108" ht="46.5" customHeight="1">
      <c r="A161" s="89"/>
      <c r="B161" s="230" t="s">
        <v>320</v>
      </c>
      <c r="C161" s="230"/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  <c r="AG161" s="230"/>
      <c r="AH161" s="230"/>
      <c r="AI161" s="230"/>
      <c r="AJ161" s="231"/>
      <c r="AK161" s="263"/>
      <c r="AL161" s="230"/>
      <c r="AM161" s="230"/>
      <c r="AN161" s="230"/>
      <c r="AO161" s="230"/>
      <c r="AP161" s="230"/>
      <c r="AQ161" s="230"/>
      <c r="AR161" s="230"/>
      <c r="AS161" s="230"/>
      <c r="AT161" s="230"/>
      <c r="AU161" s="230"/>
      <c r="AV161" s="230"/>
      <c r="AW161" s="230"/>
      <c r="AX161" s="231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5"/>
      <c r="DD161" s="195"/>
    </row>
    <row r="162" spans="1:108" ht="33.75" customHeight="1">
      <c r="A162" s="89"/>
      <c r="B162" s="230" t="s">
        <v>321</v>
      </c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  <c r="AG162" s="230"/>
      <c r="AH162" s="230"/>
      <c r="AI162" s="230"/>
      <c r="AJ162" s="231"/>
      <c r="AK162" s="263"/>
      <c r="AL162" s="230"/>
      <c r="AM162" s="230"/>
      <c r="AN162" s="230"/>
      <c r="AO162" s="230"/>
      <c r="AP162" s="230"/>
      <c r="AQ162" s="230"/>
      <c r="AR162" s="230"/>
      <c r="AS162" s="230"/>
      <c r="AT162" s="230"/>
      <c r="AU162" s="230"/>
      <c r="AV162" s="230"/>
      <c r="AW162" s="230"/>
      <c r="AX162" s="231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</row>
    <row r="163" spans="1:108" ht="31.5" customHeight="1">
      <c r="A163" s="89"/>
      <c r="B163" s="230" t="s">
        <v>322</v>
      </c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  <c r="AG163" s="230"/>
      <c r="AH163" s="230"/>
      <c r="AI163" s="230"/>
      <c r="AJ163" s="231"/>
      <c r="AK163" s="263"/>
      <c r="AL163" s="230"/>
      <c r="AM163" s="230"/>
      <c r="AN163" s="230"/>
      <c r="AO163" s="230"/>
      <c r="AP163" s="230"/>
      <c r="AQ163" s="230"/>
      <c r="AR163" s="230"/>
      <c r="AS163" s="230"/>
      <c r="AT163" s="230"/>
      <c r="AU163" s="230"/>
      <c r="AV163" s="230"/>
      <c r="AW163" s="230"/>
      <c r="AX163" s="231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</row>
    <row r="164" spans="1:108" ht="15.75">
      <c r="A164" s="270" t="s">
        <v>323</v>
      </c>
      <c r="B164" s="271"/>
      <c r="C164" s="271"/>
      <c r="D164" s="271"/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1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  <c r="BP164" s="271"/>
      <c r="BQ164" s="271"/>
      <c r="BR164" s="271"/>
      <c r="BS164" s="271"/>
      <c r="BT164" s="271"/>
      <c r="BU164" s="271"/>
      <c r="BV164" s="271"/>
      <c r="BW164" s="271"/>
      <c r="BX164" s="271"/>
      <c r="BY164" s="271"/>
      <c r="BZ164" s="271"/>
      <c r="CA164" s="271"/>
      <c r="CB164" s="271"/>
      <c r="CC164" s="271"/>
      <c r="CD164" s="271"/>
      <c r="CE164" s="271"/>
      <c r="CF164" s="271"/>
      <c r="CG164" s="271"/>
      <c r="CH164" s="271"/>
      <c r="CI164" s="271"/>
      <c r="CJ164" s="271"/>
      <c r="CK164" s="271"/>
      <c r="CL164" s="271"/>
      <c r="CM164" s="271"/>
      <c r="CN164" s="271"/>
      <c r="CO164" s="271"/>
      <c r="CP164" s="271"/>
      <c r="CQ164" s="271"/>
      <c r="CR164" s="271"/>
      <c r="CS164" s="271"/>
      <c r="CT164" s="271"/>
      <c r="CU164" s="271"/>
      <c r="CV164" s="271"/>
      <c r="CW164" s="271"/>
      <c r="CX164" s="271"/>
      <c r="CY164" s="271"/>
      <c r="CZ164" s="271"/>
      <c r="DA164" s="271"/>
      <c r="DB164" s="271"/>
      <c r="DC164" s="271"/>
      <c r="DD164" s="272"/>
    </row>
    <row r="165" spans="1:108" ht="47.25" customHeight="1">
      <c r="A165" s="89"/>
      <c r="B165" s="230" t="s">
        <v>324</v>
      </c>
      <c r="C165" s="23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1"/>
      <c r="AK165" s="263"/>
      <c r="AL165" s="230"/>
      <c r="AM165" s="230"/>
      <c r="AN165" s="230"/>
      <c r="AO165" s="230"/>
      <c r="AP165" s="230"/>
      <c r="AQ165" s="230"/>
      <c r="AR165" s="230"/>
      <c r="AS165" s="230"/>
      <c r="AT165" s="230"/>
      <c r="AU165" s="230"/>
      <c r="AV165" s="230"/>
      <c r="AW165" s="230"/>
      <c r="AX165" s="231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J165" s="195"/>
      <c r="BK165" s="195"/>
      <c r="BL165" s="195"/>
      <c r="BM165" s="195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  <c r="CI165" s="195"/>
      <c r="CJ165" s="195"/>
      <c r="CK165" s="195"/>
      <c r="CL165" s="195"/>
      <c r="CM165" s="195"/>
      <c r="CN165" s="195"/>
      <c r="CO165" s="195"/>
      <c r="CP165" s="195"/>
      <c r="CQ165" s="195"/>
      <c r="CR165" s="195"/>
      <c r="CS165" s="195"/>
      <c r="CT165" s="195"/>
      <c r="CU165" s="195"/>
      <c r="CV165" s="195"/>
      <c r="CW165" s="195"/>
      <c r="CX165" s="195"/>
      <c r="CY165" s="195"/>
      <c r="CZ165" s="195"/>
      <c r="DA165" s="195"/>
      <c r="DB165" s="195"/>
      <c r="DC165" s="195"/>
      <c r="DD165" s="195"/>
    </row>
    <row r="166" spans="1:108" ht="47.25" customHeight="1">
      <c r="A166" s="89"/>
      <c r="B166" s="230" t="s">
        <v>325</v>
      </c>
      <c r="C166" s="230"/>
      <c r="D166" s="230"/>
      <c r="E166" s="230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  <c r="AG166" s="230"/>
      <c r="AH166" s="230"/>
      <c r="AI166" s="230"/>
      <c r="AJ166" s="231"/>
      <c r="AK166" s="263"/>
      <c r="AL166" s="230"/>
      <c r="AM166" s="230"/>
      <c r="AN166" s="230"/>
      <c r="AO166" s="230"/>
      <c r="AP166" s="230"/>
      <c r="AQ166" s="230"/>
      <c r="AR166" s="230"/>
      <c r="AS166" s="230"/>
      <c r="AT166" s="230"/>
      <c r="AU166" s="230"/>
      <c r="AV166" s="230"/>
      <c r="AW166" s="230"/>
      <c r="AX166" s="231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5"/>
      <c r="CJ166" s="195"/>
      <c r="CK166" s="195"/>
      <c r="CL166" s="195"/>
      <c r="CM166" s="195"/>
      <c r="CN166" s="195"/>
      <c r="CO166" s="195"/>
      <c r="CP166" s="195"/>
      <c r="CQ166" s="195"/>
      <c r="CR166" s="195"/>
      <c r="CS166" s="195"/>
      <c r="CT166" s="195"/>
      <c r="CU166" s="195"/>
      <c r="CV166" s="195"/>
      <c r="CW166" s="195"/>
      <c r="CX166" s="195"/>
      <c r="CY166" s="195"/>
      <c r="CZ166" s="195"/>
      <c r="DA166" s="195"/>
      <c r="DB166" s="195"/>
      <c r="DC166" s="195"/>
      <c r="DD166" s="195"/>
    </row>
    <row r="167" spans="1:108" ht="64.5" customHeight="1">
      <c r="A167" s="89"/>
      <c r="B167" s="230" t="s">
        <v>326</v>
      </c>
      <c r="C167" s="230"/>
      <c r="D167" s="230"/>
      <c r="E167" s="230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  <c r="AH167" s="230"/>
      <c r="AI167" s="230"/>
      <c r="AJ167" s="231"/>
      <c r="AK167" s="263"/>
      <c r="AL167" s="230"/>
      <c r="AM167" s="230"/>
      <c r="AN167" s="230"/>
      <c r="AO167" s="230"/>
      <c r="AP167" s="230"/>
      <c r="AQ167" s="230"/>
      <c r="AR167" s="230"/>
      <c r="AS167" s="230"/>
      <c r="AT167" s="230"/>
      <c r="AU167" s="230"/>
      <c r="AV167" s="230"/>
      <c r="AW167" s="230"/>
      <c r="AX167" s="231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5"/>
      <c r="CJ167" s="195"/>
      <c r="CK167" s="195"/>
      <c r="CL167" s="195"/>
      <c r="CM167" s="195"/>
      <c r="CN167" s="195"/>
      <c r="CO167" s="195"/>
      <c r="CP167" s="195"/>
      <c r="CQ167" s="195"/>
      <c r="CR167" s="195"/>
      <c r="CS167" s="195"/>
      <c r="CT167" s="195"/>
      <c r="CU167" s="195"/>
      <c r="CV167" s="195"/>
      <c r="CW167" s="195"/>
      <c r="CX167" s="195"/>
      <c r="CY167" s="195"/>
      <c r="CZ167" s="195"/>
      <c r="DA167" s="195"/>
      <c r="DB167" s="195"/>
      <c r="DC167" s="195"/>
      <c r="DD167" s="195"/>
    </row>
    <row r="168" spans="1:108" ht="66" customHeight="1">
      <c r="A168" s="89"/>
      <c r="B168" s="230" t="s">
        <v>327</v>
      </c>
      <c r="C168" s="23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  <c r="AG168" s="230"/>
      <c r="AH168" s="230"/>
      <c r="AI168" s="230"/>
      <c r="AJ168" s="231"/>
      <c r="AK168" s="263"/>
      <c r="AL168" s="230"/>
      <c r="AM168" s="230"/>
      <c r="AN168" s="230"/>
      <c r="AO168" s="230"/>
      <c r="AP168" s="230"/>
      <c r="AQ168" s="230"/>
      <c r="AR168" s="230"/>
      <c r="AS168" s="230"/>
      <c r="AT168" s="230"/>
      <c r="AU168" s="230"/>
      <c r="AV168" s="230"/>
      <c r="AW168" s="230"/>
      <c r="AX168" s="231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  <c r="CH168" s="195"/>
      <c r="CI168" s="195"/>
      <c r="CJ168" s="195"/>
      <c r="CK168" s="195"/>
      <c r="CL168" s="195"/>
      <c r="CM168" s="195"/>
      <c r="CN168" s="195"/>
      <c r="CO168" s="195"/>
      <c r="CP168" s="195"/>
      <c r="CQ168" s="195"/>
      <c r="CR168" s="195"/>
      <c r="CS168" s="195"/>
      <c r="CT168" s="195"/>
      <c r="CU168" s="195"/>
      <c r="CV168" s="195"/>
      <c r="CW168" s="195"/>
      <c r="CX168" s="195"/>
      <c r="CY168" s="195"/>
      <c r="CZ168" s="195"/>
      <c r="DA168" s="195"/>
      <c r="DB168" s="195"/>
      <c r="DC168" s="195"/>
      <c r="DD168" s="195"/>
    </row>
    <row r="169" spans="1:108" ht="33" customHeight="1">
      <c r="A169" s="89"/>
      <c r="B169" s="230" t="s">
        <v>328</v>
      </c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0"/>
      <c r="AI169" s="230"/>
      <c r="AJ169" s="231"/>
      <c r="AK169" s="263"/>
      <c r="AL169" s="230"/>
      <c r="AM169" s="230"/>
      <c r="AN169" s="230"/>
      <c r="AO169" s="230"/>
      <c r="AP169" s="230"/>
      <c r="AQ169" s="230"/>
      <c r="AR169" s="230"/>
      <c r="AS169" s="230"/>
      <c r="AT169" s="230"/>
      <c r="AU169" s="230"/>
      <c r="AV169" s="230"/>
      <c r="AW169" s="230"/>
      <c r="AX169" s="231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</row>
    <row r="170" spans="1:108" ht="15.75">
      <c r="A170" s="270" t="s">
        <v>329</v>
      </c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1"/>
      <c r="AU170" s="271"/>
      <c r="AV170" s="271"/>
      <c r="AW170" s="271"/>
      <c r="AX170" s="271"/>
      <c r="AY170" s="271"/>
      <c r="AZ170" s="271"/>
      <c r="BA170" s="271"/>
      <c r="BB170" s="271"/>
      <c r="BC170" s="271"/>
      <c r="BD170" s="271"/>
      <c r="BE170" s="271"/>
      <c r="BF170" s="271"/>
      <c r="BG170" s="271"/>
      <c r="BH170" s="271"/>
      <c r="BI170" s="271"/>
      <c r="BJ170" s="271"/>
      <c r="BK170" s="271"/>
      <c r="BL170" s="271"/>
      <c r="BM170" s="271"/>
      <c r="BN170" s="271"/>
      <c r="BO170" s="271"/>
      <c r="BP170" s="271"/>
      <c r="BQ170" s="271"/>
      <c r="BR170" s="271"/>
      <c r="BS170" s="271"/>
      <c r="BT170" s="271"/>
      <c r="BU170" s="271"/>
      <c r="BV170" s="271"/>
      <c r="BW170" s="271"/>
      <c r="BX170" s="271"/>
      <c r="BY170" s="271"/>
      <c r="BZ170" s="271"/>
      <c r="CA170" s="271"/>
      <c r="CB170" s="271"/>
      <c r="CC170" s="271"/>
      <c r="CD170" s="271"/>
      <c r="CE170" s="271"/>
      <c r="CF170" s="271"/>
      <c r="CG170" s="271"/>
      <c r="CH170" s="271"/>
      <c r="CI170" s="271"/>
      <c r="CJ170" s="271"/>
      <c r="CK170" s="271"/>
      <c r="CL170" s="271"/>
      <c r="CM170" s="271"/>
      <c r="CN170" s="271"/>
      <c r="CO170" s="271"/>
      <c r="CP170" s="271"/>
      <c r="CQ170" s="271"/>
      <c r="CR170" s="271"/>
      <c r="CS170" s="271"/>
      <c r="CT170" s="271"/>
      <c r="CU170" s="271"/>
      <c r="CV170" s="271"/>
      <c r="CW170" s="271"/>
      <c r="CX170" s="271"/>
      <c r="CY170" s="271"/>
      <c r="CZ170" s="271"/>
      <c r="DA170" s="271"/>
      <c r="DB170" s="271"/>
      <c r="DC170" s="271"/>
      <c r="DD170" s="272"/>
    </row>
    <row r="171" spans="1:108" ht="15" customHeight="1">
      <c r="A171" s="89"/>
      <c r="B171" s="230" t="s">
        <v>330</v>
      </c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230"/>
      <c r="AI171" s="230"/>
      <c r="AJ171" s="231"/>
      <c r="AK171" s="263"/>
      <c r="AL171" s="230"/>
      <c r="AM171" s="230"/>
      <c r="AN171" s="230"/>
      <c r="AO171" s="230"/>
      <c r="AP171" s="230"/>
      <c r="AQ171" s="230"/>
      <c r="AR171" s="230"/>
      <c r="AS171" s="230"/>
      <c r="AT171" s="230"/>
      <c r="AU171" s="230"/>
      <c r="AV171" s="230"/>
      <c r="AW171" s="230"/>
      <c r="AX171" s="231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5"/>
      <c r="CJ171" s="195"/>
      <c r="CK171" s="195"/>
      <c r="CL171" s="195"/>
      <c r="CM171" s="195"/>
      <c r="CN171" s="195"/>
      <c r="CO171" s="195"/>
      <c r="CP171" s="195"/>
      <c r="CQ171" s="195"/>
      <c r="CR171" s="195"/>
      <c r="CS171" s="195"/>
      <c r="CT171" s="195"/>
      <c r="CU171" s="195"/>
      <c r="CV171" s="195"/>
      <c r="CW171" s="195"/>
      <c r="CX171" s="195"/>
      <c r="CY171" s="195"/>
      <c r="CZ171" s="195"/>
      <c r="DA171" s="195"/>
      <c r="DB171" s="195"/>
      <c r="DC171" s="195"/>
      <c r="DD171" s="195"/>
    </row>
    <row r="172" spans="1:108" ht="32.25" customHeight="1">
      <c r="A172" s="89"/>
      <c r="B172" s="230" t="s">
        <v>331</v>
      </c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0"/>
      <c r="AH172" s="230"/>
      <c r="AI172" s="230"/>
      <c r="AJ172" s="231"/>
      <c r="AK172" s="263"/>
      <c r="AL172" s="230"/>
      <c r="AM172" s="230"/>
      <c r="AN172" s="230"/>
      <c r="AO172" s="230"/>
      <c r="AP172" s="230"/>
      <c r="AQ172" s="230"/>
      <c r="AR172" s="230"/>
      <c r="AS172" s="230"/>
      <c r="AT172" s="230"/>
      <c r="AU172" s="230"/>
      <c r="AV172" s="230"/>
      <c r="AW172" s="230"/>
      <c r="AX172" s="231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5"/>
      <c r="CM172" s="195"/>
      <c r="CN172" s="195"/>
      <c r="CO172" s="195"/>
      <c r="CP172" s="195"/>
      <c r="CQ172" s="195"/>
      <c r="CR172" s="195"/>
      <c r="CS172" s="195"/>
      <c r="CT172" s="195"/>
      <c r="CU172" s="195"/>
      <c r="CV172" s="195"/>
      <c r="CW172" s="195"/>
      <c r="CX172" s="195"/>
      <c r="CY172" s="195"/>
      <c r="CZ172" s="195"/>
      <c r="DA172" s="195"/>
      <c r="DB172" s="195"/>
      <c r="DC172" s="195"/>
      <c r="DD172" s="195"/>
    </row>
    <row r="173" spans="1:108" ht="34.5" customHeight="1">
      <c r="A173" s="89"/>
      <c r="B173" s="230" t="s">
        <v>332</v>
      </c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1"/>
      <c r="AK173" s="263"/>
      <c r="AL173" s="230"/>
      <c r="AM173" s="230"/>
      <c r="AN173" s="230"/>
      <c r="AO173" s="230"/>
      <c r="AP173" s="230"/>
      <c r="AQ173" s="230"/>
      <c r="AR173" s="230"/>
      <c r="AS173" s="230"/>
      <c r="AT173" s="230"/>
      <c r="AU173" s="230"/>
      <c r="AV173" s="230"/>
      <c r="AW173" s="230"/>
      <c r="AX173" s="231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5"/>
      <c r="CJ173" s="195"/>
      <c r="CK173" s="195"/>
      <c r="CL173" s="195"/>
      <c r="CM173" s="195"/>
      <c r="CN173" s="195"/>
      <c r="CO173" s="195"/>
      <c r="CP173" s="195"/>
      <c r="CQ173" s="195"/>
      <c r="CR173" s="195"/>
      <c r="CS173" s="195"/>
      <c r="CT173" s="195"/>
      <c r="CU173" s="195"/>
      <c r="CV173" s="195"/>
      <c r="CW173" s="195"/>
      <c r="CX173" s="195"/>
      <c r="CY173" s="195"/>
      <c r="CZ173" s="195"/>
      <c r="DA173" s="195"/>
      <c r="DB173" s="195"/>
      <c r="DC173" s="195"/>
      <c r="DD173" s="195"/>
    </row>
    <row r="174" spans="1:108" ht="48" customHeight="1">
      <c r="A174" s="89"/>
      <c r="B174" s="230" t="s">
        <v>333</v>
      </c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0"/>
      <c r="AJ174" s="231"/>
      <c r="AK174" s="263"/>
      <c r="AL174" s="230"/>
      <c r="AM174" s="230"/>
      <c r="AN174" s="230"/>
      <c r="AO174" s="230"/>
      <c r="AP174" s="230"/>
      <c r="AQ174" s="230"/>
      <c r="AR174" s="230"/>
      <c r="AS174" s="230"/>
      <c r="AT174" s="230"/>
      <c r="AU174" s="230"/>
      <c r="AV174" s="230"/>
      <c r="AW174" s="230"/>
      <c r="AX174" s="231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  <c r="CH174" s="195"/>
      <c r="CI174" s="195"/>
      <c r="CJ174" s="195"/>
      <c r="CK174" s="195"/>
      <c r="CL174" s="195"/>
      <c r="CM174" s="195"/>
      <c r="CN174" s="195"/>
      <c r="CO174" s="195"/>
      <c r="CP174" s="195"/>
      <c r="CQ174" s="195"/>
      <c r="CR174" s="195"/>
      <c r="CS174" s="195"/>
      <c r="CT174" s="195"/>
      <c r="CU174" s="195"/>
      <c r="CV174" s="195"/>
      <c r="CW174" s="195"/>
      <c r="CX174" s="195"/>
      <c r="CY174" s="195"/>
      <c r="CZ174" s="195"/>
      <c r="DA174" s="195"/>
      <c r="DB174" s="195"/>
      <c r="DC174" s="195"/>
      <c r="DD174" s="195"/>
    </row>
    <row r="175" spans="1:108" ht="62.25" customHeight="1">
      <c r="A175" s="89"/>
      <c r="B175" s="230" t="s">
        <v>334</v>
      </c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  <c r="AH175" s="230"/>
      <c r="AI175" s="230"/>
      <c r="AJ175" s="231"/>
      <c r="AK175" s="263"/>
      <c r="AL175" s="230"/>
      <c r="AM175" s="230"/>
      <c r="AN175" s="230"/>
      <c r="AO175" s="230"/>
      <c r="AP175" s="230"/>
      <c r="AQ175" s="230"/>
      <c r="AR175" s="230"/>
      <c r="AS175" s="230"/>
      <c r="AT175" s="230"/>
      <c r="AU175" s="230"/>
      <c r="AV175" s="230"/>
      <c r="AW175" s="230"/>
      <c r="AX175" s="231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5"/>
      <c r="CJ175" s="195"/>
      <c r="CK175" s="195"/>
      <c r="CL175" s="195"/>
      <c r="CM175" s="195"/>
      <c r="CN175" s="195"/>
      <c r="CO175" s="195"/>
      <c r="CP175" s="195"/>
      <c r="CQ175" s="195"/>
      <c r="CR175" s="195"/>
      <c r="CS175" s="195"/>
      <c r="CT175" s="195"/>
      <c r="CU175" s="195"/>
      <c r="CV175" s="195"/>
      <c r="CW175" s="195"/>
      <c r="CX175" s="195"/>
      <c r="CY175" s="195"/>
      <c r="CZ175" s="195"/>
      <c r="DA175" s="195"/>
      <c r="DB175" s="195"/>
      <c r="DC175" s="195"/>
      <c r="DD175" s="195"/>
    </row>
    <row r="176" spans="1:108" ht="79.5" customHeight="1">
      <c r="A176" s="89"/>
      <c r="B176" s="230" t="s">
        <v>335</v>
      </c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  <c r="AG176" s="230"/>
      <c r="AH176" s="230"/>
      <c r="AI176" s="230"/>
      <c r="AJ176" s="231"/>
      <c r="AK176" s="263"/>
      <c r="AL176" s="230"/>
      <c r="AM176" s="230"/>
      <c r="AN176" s="230"/>
      <c r="AO176" s="230"/>
      <c r="AP176" s="230"/>
      <c r="AQ176" s="230"/>
      <c r="AR176" s="230"/>
      <c r="AS176" s="230"/>
      <c r="AT176" s="230"/>
      <c r="AU176" s="230"/>
      <c r="AV176" s="230"/>
      <c r="AW176" s="230"/>
      <c r="AX176" s="231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5"/>
      <c r="CJ176" s="195"/>
      <c r="CK176" s="195"/>
      <c r="CL176" s="195"/>
      <c r="CM176" s="195"/>
      <c r="CN176" s="195"/>
      <c r="CO176" s="195"/>
      <c r="CP176" s="195"/>
      <c r="CQ176" s="195"/>
      <c r="CR176" s="195"/>
      <c r="CS176" s="195"/>
      <c r="CT176" s="195"/>
      <c r="CU176" s="195"/>
      <c r="CV176" s="195"/>
      <c r="CW176" s="195"/>
      <c r="CX176" s="195"/>
      <c r="CY176" s="195"/>
      <c r="CZ176" s="195"/>
      <c r="DA176" s="195"/>
      <c r="DB176" s="195"/>
      <c r="DC176" s="195"/>
      <c r="DD176" s="195"/>
    </row>
    <row r="177" spans="1:108" ht="15.75">
      <c r="A177" s="89"/>
      <c r="B177" s="230" t="s">
        <v>336</v>
      </c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231"/>
      <c r="AK177" s="263"/>
      <c r="AL177" s="230"/>
      <c r="AM177" s="230"/>
      <c r="AN177" s="230"/>
      <c r="AO177" s="230"/>
      <c r="AP177" s="230"/>
      <c r="AQ177" s="230"/>
      <c r="AR177" s="230"/>
      <c r="AS177" s="230"/>
      <c r="AT177" s="230"/>
      <c r="AU177" s="230"/>
      <c r="AV177" s="230"/>
      <c r="AW177" s="230"/>
      <c r="AX177" s="231"/>
      <c r="AY177" s="195"/>
      <c r="AZ177" s="195"/>
      <c r="BA177" s="195"/>
      <c r="BB177" s="195"/>
      <c r="BC177" s="195"/>
      <c r="BD177" s="195"/>
      <c r="BE177" s="195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5"/>
      <c r="CJ177" s="195"/>
      <c r="CK177" s="195"/>
      <c r="CL177" s="195"/>
      <c r="CM177" s="195"/>
      <c r="CN177" s="195"/>
      <c r="CO177" s="195"/>
      <c r="CP177" s="195"/>
      <c r="CQ177" s="195"/>
      <c r="CR177" s="195"/>
      <c r="CS177" s="195"/>
      <c r="CT177" s="195"/>
      <c r="CU177" s="195"/>
      <c r="CV177" s="195"/>
      <c r="CW177" s="195"/>
      <c r="CX177" s="195"/>
      <c r="CY177" s="195"/>
      <c r="CZ177" s="195"/>
      <c r="DA177" s="195"/>
      <c r="DB177" s="195"/>
      <c r="DC177" s="195"/>
      <c r="DD177" s="195"/>
    </row>
    <row r="178" spans="1:108" ht="15" customHeight="1">
      <c r="A178" s="89"/>
      <c r="B178" s="230" t="s">
        <v>337</v>
      </c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  <c r="AG178" s="230"/>
      <c r="AH178" s="230"/>
      <c r="AI178" s="230"/>
      <c r="AJ178" s="231"/>
      <c r="AK178" s="263"/>
      <c r="AL178" s="230"/>
      <c r="AM178" s="230"/>
      <c r="AN178" s="230"/>
      <c r="AO178" s="230"/>
      <c r="AP178" s="230"/>
      <c r="AQ178" s="230"/>
      <c r="AR178" s="230"/>
      <c r="AS178" s="230"/>
      <c r="AT178" s="230"/>
      <c r="AU178" s="230"/>
      <c r="AV178" s="230"/>
      <c r="AW178" s="230"/>
      <c r="AX178" s="231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  <c r="CH178" s="195"/>
      <c r="CI178" s="195"/>
      <c r="CJ178" s="195"/>
      <c r="CK178" s="195"/>
      <c r="CL178" s="195"/>
      <c r="CM178" s="195"/>
      <c r="CN178" s="195"/>
      <c r="CO178" s="195"/>
      <c r="CP178" s="195"/>
      <c r="CQ178" s="195"/>
      <c r="CR178" s="195"/>
      <c r="CS178" s="195"/>
      <c r="CT178" s="195"/>
      <c r="CU178" s="195"/>
      <c r="CV178" s="195"/>
      <c r="CW178" s="195"/>
      <c r="CX178" s="195"/>
      <c r="CY178" s="195"/>
      <c r="CZ178" s="195"/>
      <c r="DA178" s="195"/>
      <c r="DB178" s="195"/>
      <c r="DC178" s="195"/>
      <c r="DD178" s="195"/>
    </row>
    <row r="179" spans="1:108" ht="35.25" customHeight="1">
      <c r="A179" s="89"/>
      <c r="B179" s="230" t="s">
        <v>338</v>
      </c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  <c r="AH179" s="230"/>
      <c r="AI179" s="230"/>
      <c r="AJ179" s="231"/>
      <c r="AK179" s="263"/>
      <c r="AL179" s="230"/>
      <c r="AM179" s="230"/>
      <c r="AN179" s="230"/>
      <c r="AO179" s="230"/>
      <c r="AP179" s="230"/>
      <c r="AQ179" s="230"/>
      <c r="AR179" s="230"/>
      <c r="AS179" s="230"/>
      <c r="AT179" s="230"/>
      <c r="AU179" s="230"/>
      <c r="AV179" s="230"/>
      <c r="AW179" s="230"/>
      <c r="AX179" s="231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  <c r="CH179" s="195"/>
      <c r="CI179" s="195"/>
      <c r="CJ179" s="195"/>
      <c r="CK179" s="195"/>
      <c r="CL179" s="195"/>
      <c r="CM179" s="195"/>
      <c r="CN179" s="195"/>
      <c r="CO179" s="195"/>
      <c r="CP179" s="195"/>
      <c r="CQ179" s="195"/>
      <c r="CR179" s="195"/>
      <c r="CS179" s="195"/>
      <c r="CT179" s="195"/>
      <c r="CU179" s="195"/>
      <c r="CV179" s="195"/>
      <c r="CW179" s="195"/>
      <c r="CX179" s="195"/>
      <c r="CY179" s="195"/>
      <c r="CZ179" s="195"/>
      <c r="DA179" s="195"/>
      <c r="DB179" s="195"/>
      <c r="DC179" s="195"/>
      <c r="DD179" s="195"/>
    </row>
    <row r="180" spans="1:108" ht="33.75" customHeight="1">
      <c r="A180" s="89"/>
      <c r="B180" s="230" t="s">
        <v>339</v>
      </c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  <c r="AG180" s="230"/>
      <c r="AH180" s="230"/>
      <c r="AI180" s="230"/>
      <c r="AJ180" s="231"/>
      <c r="AK180" s="263"/>
      <c r="AL180" s="230"/>
      <c r="AM180" s="230"/>
      <c r="AN180" s="230"/>
      <c r="AO180" s="230"/>
      <c r="AP180" s="230"/>
      <c r="AQ180" s="230"/>
      <c r="AR180" s="230"/>
      <c r="AS180" s="230"/>
      <c r="AT180" s="230"/>
      <c r="AU180" s="230"/>
      <c r="AV180" s="230"/>
      <c r="AW180" s="230"/>
      <c r="AX180" s="231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  <c r="CH180" s="195"/>
      <c r="CI180" s="195"/>
      <c r="CJ180" s="195"/>
      <c r="CK180" s="195"/>
      <c r="CL180" s="195"/>
      <c r="CM180" s="195"/>
      <c r="CN180" s="195"/>
      <c r="CO180" s="195"/>
      <c r="CP180" s="195"/>
      <c r="CQ180" s="195"/>
      <c r="CR180" s="195"/>
      <c r="CS180" s="195"/>
      <c r="CT180" s="195"/>
      <c r="CU180" s="195"/>
      <c r="CV180" s="195"/>
      <c r="CW180" s="195"/>
      <c r="CX180" s="195"/>
      <c r="CY180" s="195"/>
      <c r="CZ180" s="195"/>
      <c r="DA180" s="195"/>
      <c r="DB180" s="195"/>
      <c r="DC180" s="195"/>
      <c r="DD180" s="195"/>
    </row>
    <row r="181" spans="1:108" ht="15.75">
      <c r="A181" s="270" t="s">
        <v>340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271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  <c r="AZ181" s="271"/>
      <c r="BA181" s="271"/>
      <c r="BB181" s="271"/>
      <c r="BC181" s="271"/>
      <c r="BD181" s="271"/>
      <c r="BE181" s="271"/>
      <c r="BF181" s="271"/>
      <c r="BG181" s="271"/>
      <c r="BH181" s="271"/>
      <c r="BI181" s="271"/>
      <c r="BJ181" s="271"/>
      <c r="BK181" s="271"/>
      <c r="BL181" s="271"/>
      <c r="BM181" s="271"/>
      <c r="BN181" s="271"/>
      <c r="BO181" s="271"/>
      <c r="BP181" s="271"/>
      <c r="BQ181" s="271"/>
      <c r="BR181" s="271"/>
      <c r="BS181" s="271"/>
      <c r="BT181" s="271"/>
      <c r="BU181" s="271"/>
      <c r="BV181" s="271"/>
      <c r="BW181" s="271"/>
      <c r="BX181" s="271"/>
      <c r="BY181" s="271"/>
      <c r="BZ181" s="271"/>
      <c r="CA181" s="271"/>
      <c r="CB181" s="271"/>
      <c r="CC181" s="271"/>
      <c r="CD181" s="271"/>
      <c r="CE181" s="271"/>
      <c r="CF181" s="271"/>
      <c r="CG181" s="271"/>
      <c r="CH181" s="271"/>
      <c r="CI181" s="271"/>
      <c r="CJ181" s="271"/>
      <c r="CK181" s="271"/>
      <c r="CL181" s="271"/>
      <c r="CM181" s="271"/>
      <c r="CN181" s="271"/>
      <c r="CO181" s="271"/>
      <c r="CP181" s="271"/>
      <c r="CQ181" s="271"/>
      <c r="CR181" s="271"/>
      <c r="CS181" s="271"/>
      <c r="CT181" s="271"/>
      <c r="CU181" s="271"/>
      <c r="CV181" s="271"/>
      <c r="CW181" s="271"/>
      <c r="CX181" s="271"/>
      <c r="CY181" s="271"/>
      <c r="CZ181" s="271"/>
      <c r="DA181" s="271"/>
      <c r="DB181" s="271"/>
      <c r="DC181" s="271"/>
      <c r="DD181" s="272"/>
    </row>
    <row r="182" spans="1:108" ht="69.75" customHeight="1">
      <c r="A182" s="32"/>
      <c r="B182" s="188" t="s">
        <v>341</v>
      </c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9"/>
      <c r="AK182" s="134"/>
      <c r="AL182" s="188"/>
      <c r="AM182" s="188"/>
      <c r="AN182" s="188"/>
      <c r="AO182" s="188"/>
      <c r="AP182" s="188"/>
      <c r="AQ182" s="188"/>
      <c r="AR182" s="188"/>
      <c r="AS182" s="188"/>
      <c r="AT182" s="188"/>
      <c r="AU182" s="188"/>
      <c r="AV182" s="188"/>
      <c r="AW182" s="188"/>
      <c r="AX182" s="189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  <c r="BV182" s="126"/>
      <c r="BW182" s="126"/>
      <c r="BX182" s="126"/>
      <c r="BY182" s="126"/>
      <c r="BZ182" s="126"/>
      <c r="CA182" s="126"/>
      <c r="CB182" s="126"/>
      <c r="CC182" s="126"/>
      <c r="CD182" s="126"/>
      <c r="CE182" s="126"/>
      <c r="CF182" s="126"/>
      <c r="CG182" s="126"/>
      <c r="CH182" s="126"/>
      <c r="CI182" s="126"/>
      <c r="CJ182" s="126"/>
      <c r="CK182" s="126"/>
      <c r="CL182" s="126"/>
      <c r="CM182" s="126"/>
      <c r="CN182" s="126"/>
      <c r="CO182" s="126"/>
      <c r="CP182" s="126"/>
      <c r="CQ182" s="126"/>
      <c r="CR182" s="126"/>
      <c r="CS182" s="126"/>
      <c r="CT182" s="126"/>
      <c r="CU182" s="126"/>
      <c r="CV182" s="126"/>
      <c r="CW182" s="126"/>
      <c r="CX182" s="126"/>
      <c r="CY182" s="126"/>
      <c r="CZ182" s="126"/>
      <c r="DA182" s="126"/>
      <c r="DB182" s="126"/>
      <c r="DC182" s="126"/>
      <c r="DD182" s="126"/>
    </row>
    <row r="183" spans="1:108" ht="35.25" customHeight="1">
      <c r="A183" s="89"/>
      <c r="B183" s="230" t="s">
        <v>342</v>
      </c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  <c r="AG183" s="230"/>
      <c r="AH183" s="230"/>
      <c r="AI183" s="230"/>
      <c r="AJ183" s="231"/>
      <c r="AK183" s="263"/>
      <c r="AL183" s="230"/>
      <c r="AM183" s="230"/>
      <c r="AN183" s="230"/>
      <c r="AO183" s="230"/>
      <c r="AP183" s="230"/>
      <c r="AQ183" s="230"/>
      <c r="AR183" s="230"/>
      <c r="AS183" s="230"/>
      <c r="AT183" s="230"/>
      <c r="AU183" s="230"/>
      <c r="AV183" s="230"/>
      <c r="AW183" s="230"/>
      <c r="AX183" s="231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  <c r="CH183" s="195"/>
      <c r="CI183" s="195"/>
      <c r="CJ183" s="195"/>
      <c r="CK183" s="195"/>
      <c r="CL183" s="195"/>
      <c r="CM183" s="195"/>
      <c r="CN183" s="195"/>
      <c r="CO183" s="195"/>
      <c r="CP183" s="195"/>
      <c r="CQ183" s="195"/>
      <c r="CR183" s="195"/>
      <c r="CS183" s="195"/>
      <c r="CT183" s="195"/>
      <c r="CU183" s="195"/>
      <c r="CV183" s="195"/>
      <c r="CW183" s="195"/>
      <c r="CX183" s="195"/>
      <c r="CY183" s="195"/>
      <c r="CZ183" s="195"/>
      <c r="DA183" s="195"/>
      <c r="DB183" s="195"/>
      <c r="DC183" s="195"/>
      <c r="DD183" s="195"/>
    </row>
    <row r="184" spans="1:108" ht="33.75" customHeight="1">
      <c r="A184" s="89"/>
      <c r="B184" s="230" t="s">
        <v>343</v>
      </c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1"/>
      <c r="AK184" s="263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1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/>
      <c r="BL184" s="195"/>
      <c r="BM184" s="195"/>
      <c r="BN184" s="195"/>
      <c r="BO184" s="195"/>
      <c r="BP184" s="195"/>
      <c r="BQ184" s="195"/>
      <c r="BR184" s="195"/>
      <c r="BS184" s="195"/>
      <c r="BT184" s="195"/>
      <c r="BU184" s="195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  <c r="CH184" s="195"/>
      <c r="CI184" s="195"/>
      <c r="CJ184" s="195"/>
      <c r="CK184" s="195"/>
      <c r="CL184" s="195"/>
      <c r="CM184" s="195"/>
      <c r="CN184" s="195"/>
      <c r="CO184" s="195"/>
      <c r="CP184" s="195"/>
      <c r="CQ184" s="195"/>
      <c r="CR184" s="195"/>
      <c r="CS184" s="195"/>
      <c r="CT184" s="195"/>
      <c r="CU184" s="195"/>
      <c r="CV184" s="195"/>
      <c r="CW184" s="195"/>
      <c r="CX184" s="195"/>
      <c r="CY184" s="195"/>
      <c r="CZ184" s="195"/>
      <c r="DA184" s="195"/>
      <c r="DB184" s="195"/>
      <c r="DC184" s="195"/>
      <c r="DD184" s="195"/>
    </row>
    <row r="185" spans="1:108" ht="15" customHeight="1">
      <c r="A185" s="89"/>
      <c r="B185" s="230" t="s">
        <v>344</v>
      </c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1"/>
      <c r="AK185" s="263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230"/>
      <c r="AW185" s="230"/>
      <c r="AX185" s="231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  <c r="CH185" s="195"/>
      <c r="CI185" s="195"/>
      <c r="CJ185" s="195"/>
      <c r="CK185" s="195"/>
      <c r="CL185" s="195"/>
      <c r="CM185" s="195"/>
      <c r="CN185" s="195"/>
      <c r="CO185" s="195"/>
      <c r="CP185" s="195"/>
      <c r="CQ185" s="195"/>
      <c r="CR185" s="195"/>
      <c r="CS185" s="195"/>
      <c r="CT185" s="195"/>
      <c r="CU185" s="195"/>
      <c r="CV185" s="195"/>
      <c r="CW185" s="195"/>
      <c r="CX185" s="195"/>
      <c r="CY185" s="195"/>
      <c r="CZ185" s="195"/>
      <c r="DA185" s="195"/>
      <c r="DB185" s="195"/>
      <c r="DC185" s="195"/>
      <c r="DD185" s="195"/>
    </row>
    <row r="186" spans="1:108" ht="15" customHeight="1">
      <c r="A186" s="270" t="s">
        <v>345</v>
      </c>
      <c r="B186" s="271"/>
      <c r="C186" s="271"/>
      <c r="D186" s="271"/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  <c r="U186" s="271"/>
      <c r="V186" s="271"/>
      <c r="W186" s="271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1"/>
      <c r="BC186" s="271"/>
      <c r="BD186" s="271"/>
      <c r="BE186" s="271"/>
      <c r="BF186" s="271"/>
      <c r="BG186" s="271"/>
      <c r="BH186" s="271"/>
      <c r="BI186" s="271"/>
      <c r="BJ186" s="271"/>
      <c r="BK186" s="271"/>
      <c r="BL186" s="271"/>
      <c r="BM186" s="271"/>
      <c r="BN186" s="271"/>
      <c r="BO186" s="271"/>
      <c r="BP186" s="271"/>
      <c r="BQ186" s="271"/>
      <c r="BR186" s="271"/>
      <c r="BS186" s="271"/>
      <c r="BT186" s="271"/>
      <c r="BU186" s="271"/>
      <c r="BV186" s="271"/>
      <c r="BW186" s="271"/>
      <c r="BX186" s="271"/>
      <c r="BY186" s="271"/>
      <c r="BZ186" s="271"/>
      <c r="CA186" s="271"/>
      <c r="CB186" s="271"/>
      <c r="CC186" s="271"/>
      <c r="CD186" s="271"/>
      <c r="CE186" s="271"/>
      <c r="CF186" s="271"/>
      <c r="CG186" s="271"/>
      <c r="CH186" s="271"/>
      <c r="CI186" s="271"/>
      <c r="CJ186" s="271"/>
      <c r="CK186" s="271"/>
      <c r="CL186" s="271"/>
      <c r="CM186" s="271"/>
      <c r="CN186" s="271"/>
      <c r="CO186" s="271"/>
      <c r="CP186" s="271"/>
      <c r="CQ186" s="271"/>
      <c r="CR186" s="271"/>
      <c r="CS186" s="271"/>
      <c r="CT186" s="271"/>
      <c r="CU186" s="271"/>
      <c r="CV186" s="271"/>
      <c r="CW186" s="271"/>
      <c r="CX186" s="271"/>
      <c r="CY186" s="271"/>
      <c r="CZ186" s="271"/>
      <c r="DA186" s="271"/>
      <c r="DB186" s="271"/>
      <c r="DC186" s="271"/>
      <c r="DD186" s="272"/>
    </row>
    <row r="187" spans="1:108" ht="15" customHeight="1">
      <c r="A187" s="89"/>
      <c r="B187" s="230" t="s">
        <v>346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  <c r="AH187" s="230"/>
      <c r="AI187" s="230"/>
      <c r="AJ187" s="231"/>
      <c r="AK187" s="263"/>
      <c r="AL187" s="230"/>
      <c r="AM187" s="230"/>
      <c r="AN187" s="230"/>
      <c r="AO187" s="230"/>
      <c r="AP187" s="230"/>
      <c r="AQ187" s="230"/>
      <c r="AR187" s="230"/>
      <c r="AS187" s="230"/>
      <c r="AT187" s="230"/>
      <c r="AU187" s="230"/>
      <c r="AV187" s="230"/>
      <c r="AW187" s="230"/>
      <c r="AX187" s="231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</row>
    <row r="188" spans="1:108" ht="49.5" customHeight="1">
      <c r="A188" s="89"/>
      <c r="B188" s="230" t="s">
        <v>347</v>
      </c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  <c r="AG188" s="230"/>
      <c r="AH188" s="230"/>
      <c r="AI188" s="230"/>
      <c r="AJ188" s="231"/>
      <c r="AK188" s="263"/>
      <c r="AL188" s="230"/>
      <c r="AM188" s="230"/>
      <c r="AN188" s="230"/>
      <c r="AO188" s="230"/>
      <c r="AP188" s="230"/>
      <c r="AQ188" s="230"/>
      <c r="AR188" s="230"/>
      <c r="AS188" s="230"/>
      <c r="AT188" s="230"/>
      <c r="AU188" s="230"/>
      <c r="AV188" s="230"/>
      <c r="AW188" s="230"/>
      <c r="AX188" s="231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5"/>
      <c r="CM188" s="195"/>
      <c r="CN188" s="195"/>
      <c r="CO188" s="195"/>
      <c r="CP188" s="195"/>
      <c r="CQ188" s="195"/>
      <c r="CR188" s="195"/>
      <c r="CS188" s="195"/>
      <c r="CT188" s="195"/>
      <c r="CU188" s="195"/>
      <c r="CV188" s="195"/>
      <c r="CW188" s="195"/>
      <c r="CX188" s="195"/>
      <c r="CY188" s="195"/>
      <c r="CZ188" s="195"/>
      <c r="DA188" s="195"/>
      <c r="DB188" s="195"/>
      <c r="DC188" s="195"/>
      <c r="DD188" s="195"/>
    </row>
    <row r="189" spans="1:108" ht="48.75" customHeight="1">
      <c r="A189" s="89"/>
      <c r="B189" s="230" t="s">
        <v>348</v>
      </c>
      <c r="C189" s="230"/>
      <c r="D189" s="230"/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1"/>
      <c r="AK189" s="263"/>
      <c r="AL189" s="230"/>
      <c r="AM189" s="230"/>
      <c r="AN189" s="230"/>
      <c r="AO189" s="230"/>
      <c r="AP189" s="230"/>
      <c r="AQ189" s="230"/>
      <c r="AR189" s="230"/>
      <c r="AS189" s="230"/>
      <c r="AT189" s="230"/>
      <c r="AU189" s="230"/>
      <c r="AV189" s="230"/>
      <c r="AW189" s="230"/>
      <c r="AX189" s="231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  <c r="CH189" s="195"/>
      <c r="CI189" s="195"/>
      <c r="CJ189" s="195"/>
      <c r="CK189" s="195"/>
      <c r="CL189" s="195"/>
      <c r="CM189" s="195"/>
      <c r="CN189" s="195"/>
      <c r="CO189" s="195"/>
      <c r="CP189" s="195"/>
      <c r="CQ189" s="195"/>
      <c r="CR189" s="195"/>
      <c r="CS189" s="195"/>
      <c r="CT189" s="195"/>
      <c r="CU189" s="195"/>
      <c r="CV189" s="195"/>
      <c r="CW189" s="195"/>
      <c r="CX189" s="195"/>
      <c r="CY189" s="195"/>
      <c r="CZ189" s="195"/>
      <c r="DA189" s="195"/>
      <c r="DB189" s="195"/>
      <c r="DC189" s="195"/>
      <c r="DD189" s="195"/>
    </row>
    <row r="190" spans="1:108" ht="48" customHeight="1">
      <c r="A190" s="89"/>
      <c r="B190" s="230" t="s">
        <v>349</v>
      </c>
      <c r="C190" s="230"/>
      <c r="D190" s="230"/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  <c r="AG190" s="230"/>
      <c r="AH190" s="230"/>
      <c r="AI190" s="230"/>
      <c r="AJ190" s="231"/>
      <c r="AK190" s="263"/>
      <c r="AL190" s="230"/>
      <c r="AM190" s="230"/>
      <c r="AN190" s="230"/>
      <c r="AO190" s="230"/>
      <c r="AP190" s="230"/>
      <c r="AQ190" s="230"/>
      <c r="AR190" s="230"/>
      <c r="AS190" s="230"/>
      <c r="AT190" s="230"/>
      <c r="AU190" s="230"/>
      <c r="AV190" s="230"/>
      <c r="AW190" s="230"/>
      <c r="AX190" s="231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</row>
    <row r="191" spans="1:108" ht="32.25" customHeight="1">
      <c r="A191" s="89"/>
      <c r="B191" s="230" t="s">
        <v>350</v>
      </c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  <c r="AG191" s="230"/>
      <c r="AH191" s="230"/>
      <c r="AI191" s="230"/>
      <c r="AJ191" s="231"/>
      <c r="AK191" s="263"/>
      <c r="AL191" s="230"/>
      <c r="AM191" s="230"/>
      <c r="AN191" s="230"/>
      <c r="AO191" s="230"/>
      <c r="AP191" s="230"/>
      <c r="AQ191" s="230"/>
      <c r="AR191" s="230"/>
      <c r="AS191" s="230"/>
      <c r="AT191" s="230"/>
      <c r="AU191" s="230"/>
      <c r="AV191" s="230"/>
      <c r="AW191" s="230"/>
      <c r="AX191" s="231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  <c r="CH191" s="195"/>
      <c r="CI191" s="195"/>
      <c r="CJ191" s="195"/>
      <c r="CK191" s="195"/>
      <c r="CL191" s="195"/>
      <c r="CM191" s="195"/>
      <c r="CN191" s="195"/>
      <c r="CO191" s="195"/>
      <c r="CP191" s="195"/>
      <c r="CQ191" s="195"/>
      <c r="CR191" s="195"/>
      <c r="CS191" s="195"/>
      <c r="CT191" s="195"/>
      <c r="CU191" s="195"/>
      <c r="CV191" s="195"/>
      <c r="CW191" s="195"/>
      <c r="CX191" s="195"/>
      <c r="CY191" s="195"/>
      <c r="CZ191" s="195"/>
      <c r="DA191" s="195"/>
      <c r="DB191" s="195"/>
      <c r="DC191" s="195"/>
      <c r="DD191" s="195"/>
    </row>
    <row r="192" spans="1:108" ht="15.75">
      <c r="A192" s="89"/>
      <c r="B192" s="230" t="s">
        <v>351</v>
      </c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  <c r="AF192" s="230"/>
      <c r="AG192" s="230"/>
      <c r="AH192" s="230"/>
      <c r="AI192" s="230"/>
      <c r="AJ192" s="231"/>
      <c r="AK192" s="263"/>
      <c r="AL192" s="230"/>
      <c r="AM192" s="230"/>
      <c r="AN192" s="230"/>
      <c r="AO192" s="230"/>
      <c r="AP192" s="230"/>
      <c r="AQ192" s="230"/>
      <c r="AR192" s="230"/>
      <c r="AS192" s="230"/>
      <c r="AT192" s="230"/>
      <c r="AU192" s="230"/>
      <c r="AV192" s="230"/>
      <c r="AW192" s="230"/>
      <c r="AX192" s="231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195"/>
      <c r="BQ192" s="195"/>
      <c r="BR192" s="19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  <c r="CH192" s="195"/>
      <c r="CI192" s="195"/>
      <c r="CJ192" s="195"/>
      <c r="CK192" s="195"/>
      <c r="CL192" s="195"/>
      <c r="CM192" s="195"/>
      <c r="CN192" s="195"/>
      <c r="CO192" s="195"/>
      <c r="CP192" s="195"/>
      <c r="CQ192" s="195"/>
      <c r="CR192" s="195"/>
      <c r="CS192" s="195"/>
      <c r="CT192" s="195"/>
      <c r="CU192" s="195"/>
      <c r="CV192" s="195"/>
      <c r="CW192" s="195"/>
      <c r="CX192" s="195"/>
      <c r="CY192" s="195"/>
      <c r="CZ192" s="195"/>
      <c r="DA192" s="195"/>
      <c r="DB192" s="195"/>
      <c r="DC192" s="195"/>
      <c r="DD192" s="195"/>
    </row>
    <row r="193" spans="1:108" ht="15" customHeight="1">
      <c r="A193" s="270" t="s">
        <v>352</v>
      </c>
      <c r="B193" s="271"/>
      <c r="C193" s="271"/>
      <c r="D193" s="271"/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  <c r="U193" s="271"/>
      <c r="V193" s="271"/>
      <c r="W193" s="271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  <c r="AZ193" s="271"/>
      <c r="BA193" s="271"/>
      <c r="BB193" s="271"/>
      <c r="BC193" s="271"/>
      <c r="BD193" s="271"/>
      <c r="BE193" s="271"/>
      <c r="BF193" s="271"/>
      <c r="BG193" s="271"/>
      <c r="BH193" s="271"/>
      <c r="BI193" s="271"/>
      <c r="BJ193" s="271"/>
      <c r="BK193" s="271"/>
      <c r="BL193" s="271"/>
      <c r="BM193" s="271"/>
      <c r="BN193" s="271"/>
      <c r="BO193" s="271"/>
      <c r="BP193" s="271"/>
      <c r="BQ193" s="271"/>
      <c r="BR193" s="271"/>
      <c r="BS193" s="271"/>
      <c r="BT193" s="271"/>
      <c r="BU193" s="271"/>
      <c r="BV193" s="271"/>
      <c r="BW193" s="271"/>
      <c r="BX193" s="271"/>
      <c r="BY193" s="271"/>
      <c r="BZ193" s="271"/>
      <c r="CA193" s="271"/>
      <c r="CB193" s="271"/>
      <c r="CC193" s="271"/>
      <c r="CD193" s="271"/>
      <c r="CE193" s="271"/>
      <c r="CF193" s="271"/>
      <c r="CG193" s="271"/>
      <c r="CH193" s="271"/>
      <c r="CI193" s="271"/>
      <c r="CJ193" s="271"/>
      <c r="CK193" s="271"/>
      <c r="CL193" s="271"/>
      <c r="CM193" s="271"/>
      <c r="CN193" s="271"/>
      <c r="CO193" s="271"/>
      <c r="CP193" s="271"/>
      <c r="CQ193" s="271"/>
      <c r="CR193" s="271"/>
      <c r="CS193" s="271"/>
      <c r="CT193" s="271"/>
      <c r="CU193" s="271"/>
      <c r="CV193" s="271"/>
      <c r="CW193" s="271"/>
      <c r="CX193" s="271"/>
      <c r="CY193" s="271"/>
      <c r="CZ193" s="271"/>
      <c r="DA193" s="271"/>
      <c r="DB193" s="271"/>
      <c r="DC193" s="271"/>
      <c r="DD193" s="272"/>
    </row>
    <row r="194" spans="1:108" ht="51.75" customHeight="1">
      <c r="A194" s="89"/>
      <c r="B194" s="188" t="s">
        <v>353</v>
      </c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9"/>
      <c r="AK194" s="134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  <c r="AV194" s="188"/>
      <c r="AW194" s="188"/>
      <c r="AX194" s="189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69"/>
      <c r="BW194" s="269"/>
      <c r="BX194" s="269"/>
      <c r="BY194" s="269"/>
      <c r="BZ194" s="269"/>
      <c r="CA194" s="269"/>
      <c r="CB194" s="269"/>
      <c r="CC194" s="269"/>
      <c r="CD194" s="269"/>
      <c r="CE194" s="269"/>
      <c r="CF194" s="269"/>
      <c r="CG194" s="269"/>
      <c r="CH194" s="269"/>
      <c r="CI194" s="269"/>
      <c r="CJ194" s="269"/>
      <c r="CK194" s="269"/>
      <c r="CL194" s="269"/>
      <c r="CM194" s="126"/>
      <c r="CN194" s="126"/>
      <c r="CO194" s="126"/>
      <c r="CP194" s="126"/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6"/>
    </row>
    <row r="195" spans="1:108" ht="33.75" customHeight="1">
      <c r="A195" s="89"/>
      <c r="B195" s="230" t="s">
        <v>354</v>
      </c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  <c r="AG195" s="230"/>
      <c r="AH195" s="230"/>
      <c r="AI195" s="230"/>
      <c r="AJ195" s="231"/>
      <c r="AK195" s="263"/>
      <c r="AL195" s="230"/>
      <c r="AM195" s="230"/>
      <c r="AN195" s="230"/>
      <c r="AO195" s="230"/>
      <c r="AP195" s="230"/>
      <c r="AQ195" s="230"/>
      <c r="AR195" s="230"/>
      <c r="AS195" s="230"/>
      <c r="AT195" s="230"/>
      <c r="AU195" s="230"/>
      <c r="AV195" s="230"/>
      <c r="AW195" s="230"/>
      <c r="AX195" s="231"/>
      <c r="AY195" s="195"/>
      <c r="AZ195" s="195"/>
      <c r="BA195" s="195"/>
      <c r="BB195" s="195"/>
      <c r="BC195" s="195"/>
      <c r="BD195" s="195"/>
      <c r="BE195" s="195"/>
      <c r="BF195" s="195"/>
      <c r="BG195" s="195"/>
      <c r="BH195" s="195"/>
      <c r="BI195" s="195"/>
      <c r="BJ195" s="195"/>
      <c r="BK195" s="195"/>
      <c r="BL195" s="195"/>
      <c r="BM195" s="195"/>
      <c r="BN195" s="195"/>
      <c r="BO195" s="195"/>
      <c r="BP195" s="195"/>
      <c r="BQ195" s="195"/>
      <c r="BR195" s="195"/>
      <c r="BS195" s="195"/>
      <c r="BT195" s="195"/>
      <c r="BU195" s="195"/>
      <c r="BV195" s="195"/>
      <c r="BW195" s="195"/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  <c r="CH195" s="195"/>
      <c r="CI195" s="195"/>
      <c r="CJ195" s="195"/>
      <c r="CK195" s="195"/>
      <c r="CL195" s="195"/>
      <c r="CM195" s="195"/>
      <c r="CN195" s="195"/>
      <c r="CO195" s="195"/>
      <c r="CP195" s="195"/>
      <c r="CQ195" s="195"/>
      <c r="CR195" s="195"/>
      <c r="CS195" s="195"/>
      <c r="CT195" s="195"/>
      <c r="CU195" s="195"/>
      <c r="CV195" s="195"/>
      <c r="CW195" s="195"/>
      <c r="CX195" s="195"/>
      <c r="CY195" s="195"/>
      <c r="CZ195" s="195"/>
      <c r="DA195" s="195"/>
      <c r="DB195" s="195"/>
      <c r="DC195" s="195"/>
      <c r="DD195" s="195"/>
    </row>
    <row r="196" spans="1:108" ht="31.5" customHeight="1">
      <c r="A196" s="89"/>
      <c r="B196" s="230" t="s">
        <v>355</v>
      </c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  <c r="AG196" s="230"/>
      <c r="AH196" s="230"/>
      <c r="AI196" s="230"/>
      <c r="AJ196" s="231"/>
      <c r="AK196" s="263"/>
      <c r="AL196" s="230"/>
      <c r="AM196" s="230"/>
      <c r="AN196" s="230"/>
      <c r="AO196" s="230"/>
      <c r="AP196" s="230"/>
      <c r="AQ196" s="230"/>
      <c r="AR196" s="230"/>
      <c r="AS196" s="230"/>
      <c r="AT196" s="230"/>
      <c r="AU196" s="230"/>
      <c r="AV196" s="230"/>
      <c r="AW196" s="230"/>
      <c r="AX196" s="231"/>
      <c r="AY196" s="195"/>
      <c r="AZ196" s="195"/>
      <c r="BA196" s="195"/>
      <c r="BB196" s="195"/>
      <c r="BC196" s="195"/>
      <c r="BD196" s="195"/>
      <c r="BE196" s="195"/>
      <c r="BF196" s="195"/>
      <c r="BG196" s="195"/>
      <c r="BH196" s="195"/>
      <c r="BI196" s="195"/>
      <c r="BJ196" s="195"/>
      <c r="BK196" s="195"/>
      <c r="BL196" s="195"/>
      <c r="BM196" s="195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  <c r="CH196" s="195"/>
      <c r="CI196" s="195"/>
      <c r="CJ196" s="195"/>
      <c r="CK196" s="195"/>
      <c r="CL196" s="195"/>
      <c r="CM196" s="195"/>
      <c r="CN196" s="195"/>
      <c r="CO196" s="195"/>
      <c r="CP196" s="195"/>
      <c r="CQ196" s="195"/>
      <c r="CR196" s="195"/>
      <c r="CS196" s="195"/>
      <c r="CT196" s="195"/>
      <c r="CU196" s="195"/>
      <c r="CV196" s="195"/>
      <c r="CW196" s="195"/>
      <c r="CX196" s="195"/>
      <c r="CY196" s="195"/>
      <c r="CZ196" s="195"/>
      <c r="DA196" s="195"/>
      <c r="DB196" s="195"/>
      <c r="DC196" s="195"/>
      <c r="DD196" s="195"/>
    </row>
    <row r="197" spans="1:108" ht="35.25" customHeight="1">
      <c r="A197" s="89"/>
      <c r="B197" s="230" t="s">
        <v>356</v>
      </c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  <c r="AG197" s="230"/>
      <c r="AH197" s="230"/>
      <c r="AI197" s="230"/>
      <c r="AJ197" s="231"/>
      <c r="AK197" s="263"/>
      <c r="AL197" s="230"/>
      <c r="AM197" s="230"/>
      <c r="AN197" s="230"/>
      <c r="AO197" s="230"/>
      <c r="AP197" s="230"/>
      <c r="AQ197" s="230"/>
      <c r="AR197" s="230"/>
      <c r="AS197" s="230"/>
      <c r="AT197" s="230"/>
      <c r="AU197" s="230"/>
      <c r="AV197" s="230"/>
      <c r="AW197" s="230"/>
      <c r="AX197" s="231"/>
      <c r="AY197" s="195"/>
      <c r="AZ197" s="195"/>
      <c r="BA197" s="195"/>
      <c r="BB197" s="195"/>
      <c r="BC197" s="195"/>
      <c r="BD197" s="195"/>
      <c r="BE197" s="195"/>
      <c r="BF197" s="195"/>
      <c r="BG197" s="195"/>
      <c r="BH197" s="195"/>
      <c r="BI197" s="195"/>
      <c r="BJ197" s="195"/>
      <c r="BK197" s="195"/>
      <c r="BL197" s="195"/>
      <c r="BM197" s="195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  <c r="CH197" s="195"/>
      <c r="CI197" s="195"/>
      <c r="CJ197" s="195"/>
      <c r="CK197" s="195"/>
      <c r="CL197" s="195"/>
      <c r="CM197" s="195"/>
      <c r="CN197" s="195"/>
      <c r="CO197" s="195"/>
      <c r="CP197" s="195"/>
      <c r="CQ197" s="195"/>
      <c r="CR197" s="195"/>
      <c r="CS197" s="195"/>
      <c r="CT197" s="195"/>
      <c r="CU197" s="195"/>
      <c r="CV197" s="195"/>
      <c r="CW197" s="195"/>
      <c r="CX197" s="195"/>
      <c r="CY197" s="195"/>
      <c r="CZ197" s="195"/>
      <c r="DA197" s="195"/>
      <c r="DB197" s="195"/>
      <c r="DC197" s="195"/>
      <c r="DD197" s="195"/>
    </row>
    <row r="198" spans="1:108" ht="31.5" customHeight="1">
      <c r="A198" s="89"/>
      <c r="B198" s="230" t="s">
        <v>357</v>
      </c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0"/>
      <c r="AG198" s="230"/>
      <c r="AH198" s="230"/>
      <c r="AI198" s="230"/>
      <c r="AJ198" s="231"/>
      <c r="AK198" s="263"/>
      <c r="AL198" s="230"/>
      <c r="AM198" s="230"/>
      <c r="AN198" s="230"/>
      <c r="AO198" s="230"/>
      <c r="AP198" s="230"/>
      <c r="AQ198" s="230"/>
      <c r="AR198" s="230"/>
      <c r="AS198" s="230"/>
      <c r="AT198" s="230"/>
      <c r="AU198" s="230"/>
      <c r="AV198" s="230"/>
      <c r="AW198" s="230"/>
      <c r="AX198" s="231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  <c r="CH198" s="195"/>
      <c r="CI198" s="195"/>
      <c r="CJ198" s="195"/>
      <c r="CK198" s="195"/>
      <c r="CL198" s="195"/>
      <c r="CM198" s="195"/>
      <c r="CN198" s="195"/>
      <c r="CO198" s="195"/>
      <c r="CP198" s="195"/>
      <c r="CQ198" s="195"/>
      <c r="CR198" s="195"/>
      <c r="CS198" s="195"/>
      <c r="CT198" s="195"/>
      <c r="CU198" s="195"/>
      <c r="CV198" s="195"/>
      <c r="CW198" s="195"/>
      <c r="CX198" s="195"/>
      <c r="CY198" s="195"/>
      <c r="CZ198" s="195"/>
      <c r="DA198" s="195"/>
      <c r="DB198" s="195"/>
      <c r="DC198" s="195"/>
      <c r="DD198" s="195"/>
    </row>
    <row r="199" spans="1:108" ht="30" customHeight="1">
      <c r="A199" s="89"/>
      <c r="B199" s="230" t="s">
        <v>358</v>
      </c>
      <c r="C199" s="230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  <c r="AE199" s="230"/>
      <c r="AF199" s="230"/>
      <c r="AG199" s="230"/>
      <c r="AH199" s="230"/>
      <c r="AI199" s="230"/>
      <c r="AJ199" s="231"/>
      <c r="AK199" s="263"/>
      <c r="AL199" s="230"/>
      <c r="AM199" s="230"/>
      <c r="AN199" s="230"/>
      <c r="AO199" s="230"/>
      <c r="AP199" s="230"/>
      <c r="AQ199" s="230"/>
      <c r="AR199" s="230"/>
      <c r="AS199" s="230"/>
      <c r="AT199" s="230"/>
      <c r="AU199" s="230"/>
      <c r="AV199" s="230"/>
      <c r="AW199" s="230"/>
      <c r="AX199" s="231"/>
      <c r="AY199" s="195"/>
      <c r="AZ199" s="195"/>
      <c r="BA199" s="195"/>
      <c r="BB199" s="195"/>
      <c r="BC199" s="195"/>
      <c r="BD199" s="195"/>
      <c r="BE199" s="195"/>
      <c r="BF199" s="195"/>
      <c r="BG199" s="195"/>
      <c r="BH199" s="195"/>
      <c r="BI199" s="195"/>
      <c r="BJ199" s="195"/>
      <c r="BK199" s="195"/>
      <c r="BL199" s="195"/>
      <c r="BM199" s="195"/>
      <c r="BN199" s="195"/>
      <c r="BO199" s="195"/>
      <c r="BP199" s="195"/>
      <c r="BQ199" s="195"/>
      <c r="BR199" s="195"/>
      <c r="BS199" s="195"/>
      <c r="BT199" s="195"/>
      <c r="BU199" s="195"/>
      <c r="BV199" s="195"/>
      <c r="BW199" s="195"/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  <c r="CH199" s="195"/>
      <c r="CI199" s="195"/>
      <c r="CJ199" s="195"/>
      <c r="CK199" s="195"/>
      <c r="CL199" s="195"/>
      <c r="CM199" s="195"/>
      <c r="CN199" s="195"/>
      <c r="CO199" s="195"/>
      <c r="CP199" s="195"/>
      <c r="CQ199" s="195"/>
      <c r="CR199" s="195"/>
      <c r="CS199" s="195"/>
      <c r="CT199" s="195"/>
      <c r="CU199" s="195"/>
      <c r="CV199" s="195"/>
      <c r="CW199" s="195"/>
      <c r="CX199" s="195"/>
      <c r="CY199" s="195"/>
      <c r="CZ199" s="195"/>
      <c r="DA199" s="195"/>
      <c r="DB199" s="195"/>
      <c r="DC199" s="195"/>
      <c r="DD199" s="195"/>
    </row>
    <row r="200" spans="1:108" ht="48" customHeight="1">
      <c r="A200" s="89"/>
      <c r="B200" s="230" t="s">
        <v>359</v>
      </c>
      <c r="C200" s="230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  <c r="AF200" s="230"/>
      <c r="AG200" s="230"/>
      <c r="AH200" s="230"/>
      <c r="AI200" s="230"/>
      <c r="AJ200" s="231"/>
      <c r="AK200" s="263"/>
      <c r="AL200" s="230"/>
      <c r="AM200" s="230"/>
      <c r="AN200" s="230"/>
      <c r="AO200" s="230"/>
      <c r="AP200" s="230"/>
      <c r="AQ200" s="230"/>
      <c r="AR200" s="230"/>
      <c r="AS200" s="230"/>
      <c r="AT200" s="230"/>
      <c r="AU200" s="230"/>
      <c r="AV200" s="230"/>
      <c r="AW200" s="230"/>
      <c r="AX200" s="231"/>
      <c r="AY200" s="195"/>
      <c r="AZ200" s="195"/>
      <c r="BA200" s="195"/>
      <c r="BB200" s="195"/>
      <c r="BC200" s="195"/>
      <c r="BD200" s="195"/>
      <c r="BE200" s="195"/>
      <c r="BF200" s="195"/>
      <c r="BG200" s="195"/>
      <c r="BH200" s="195"/>
      <c r="BI200" s="195"/>
      <c r="BJ200" s="195"/>
      <c r="BK200" s="195"/>
      <c r="BL200" s="195"/>
      <c r="BM200" s="195"/>
      <c r="BN200" s="195"/>
      <c r="BO200" s="195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  <c r="CH200" s="195"/>
      <c r="CI200" s="195"/>
      <c r="CJ200" s="195"/>
      <c r="CK200" s="195"/>
      <c r="CL200" s="195"/>
      <c r="CM200" s="195"/>
      <c r="CN200" s="195"/>
      <c r="CO200" s="195"/>
      <c r="CP200" s="195"/>
      <c r="CQ200" s="195"/>
      <c r="CR200" s="195"/>
      <c r="CS200" s="195"/>
      <c r="CT200" s="195"/>
      <c r="CU200" s="195"/>
      <c r="CV200" s="195"/>
      <c r="CW200" s="195"/>
      <c r="CX200" s="195"/>
      <c r="CY200" s="195"/>
      <c r="CZ200" s="195"/>
      <c r="DA200" s="195"/>
      <c r="DB200" s="195"/>
      <c r="DC200" s="195"/>
      <c r="DD200" s="195"/>
    </row>
    <row r="201" spans="1:108" ht="33" customHeight="1">
      <c r="A201" s="89"/>
      <c r="B201" s="230" t="s">
        <v>360</v>
      </c>
      <c r="C201" s="230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  <c r="AF201" s="230"/>
      <c r="AG201" s="230"/>
      <c r="AH201" s="230"/>
      <c r="AI201" s="230"/>
      <c r="AJ201" s="231"/>
      <c r="AK201" s="263"/>
      <c r="AL201" s="230"/>
      <c r="AM201" s="230"/>
      <c r="AN201" s="230"/>
      <c r="AO201" s="230"/>
      <c r="AP201" s="230"/>
      <c r="AQ201" s="230"/>
      <c r="AR201" s="230"/>
      <c r="AS201" s="230"/>
      <c r="AT201" s="230"/>
      <c r="AU201" s="230"/>
      <c r="AV201" s="230"/>
      <c r="AW201" s="230"/>
      <c r="AX201" s="231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/>
      <c r="BL201" s="195"/>
      <c r="BM201" s="195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/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  <c r="CH201" s="195"/>
      <c r="CI201" s="195"/>
      <c r="CJ201" s="195"/>
      <c r="CK201" s="195"/>
      <c r="CL201" s="195"/>
      <c r="CM201" s="195"/>
      <c r="CN201" s="195"/>
      <c r="CO201" s="195"/>
      <c r="CP201" s="195"/>
      <c r="CQ201" s="195"/>
      <c r="CR201" s="195"/>
      <c r="CS201" s="195"/>
      <c r="CT201" s="195"/>
      <c r="CU201" s="195"/>
      <c r="CV201" s="195"/>
      <c r="CW201" s="195"/>
      <c r="CX201" s="195"/>
      <c r="CY201" s="195"/>
      <c r="CZ201" s="195"/>
      <c r="DA201" s="195"/>
      <c r="DB201" s="195"/>
      <c r="DC201" s="195"/>
      <c r="DD201" s="195"/>
    </row>
    <row r="202" spans="1:108" ht="32.25" customHeight="1">
      <c r="A202" s="89"/>
      <c r="B202" s="230" t="s">
        <v>361</v>
      </c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0"/>
      <c r="AG202" s="230"/>
      <c r="AH202" s="230"/>
      <c r="AI202" s="230"/>
      <c r="AJ202" s="231"/>
      <c r="AK202" s="263"/>
      <c r="AL202" s="230"/>
      <c r="AM202" s="230"/>
      <c r="AN202" s="230"/>
      <c r="AO202" s="230"/>
      <c r="AP202" s="230"/>
      <c r="AQ202" s="230"/>
      <c r="AR202" s="230"/>
      <c r="AS202" s="230"/>
      <c r="AT202" s="230"/>
      <c r="AU202" s="230"/>
      <c r="AV202" s="230"/>
      <c r="AW202" s="230"/>
      <c r="AX202" s="231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195"/>
      <c r="CI202" s="195"/>
      <c r="CJ202" s="195"/>
      <c r="CK202" s="195"/>
      <c r="CL202" s="195"/>
      <c r="CM202" s="195"/>
      <c r="CN202" s="195"/>
      <c r="CO202" s="195"/>
      <c r="CP202" s="195"/>
      <c r="CQ202" s="195"/>
      <c r="CR202" s="195"/>
      <c r="CS202" s="195"/>
      <c r="CT202" s="195"/>
      <c r="CU202" s="195"/>
      <c r="CV202" s="195"/>
      <c r="CW202" s="195"/>
      <c r="CX202" s="195"/>
      <c r="CY202" s="195"/>
      <c r="CZ202" s="195"/>
      <c r="DA202" s="195"/>
      <c r="DB202" s="195"/>
      <c r="DC202" s="195"/>
      <c r="DD202" s="195"/>
    </row>
    <row r="203" spans="1:108" ht="30.75" customHeight="1">
      <c r="A203" s="89"/>
      <c r="B203" s="230" t="s">
        <v>362</v>
      </c>
      <c r="C203" s="230"/>
      <c r="D203" s="230"/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0"/>
      <c r="AG203" s="230"/>
      <c r="AH203" s="230"/>
      <c r="AI203" s="230"/>
      <c r="AJ203" s="231"/>
      <c r="AK203" s="263"/>
      <c r="AL203" s="230"/>
      <c r="AM203" s="230"/>
      <c r="AN203" s="230"/>
      <c r="AO203" s="230"/>
      <c r="AP203" s="230"/>
      <c r="AQ203" s="230"/>
      <c r="AR203" s="230"/>
      <c r="AS203" s="230"/>
      <c r="AT203" s="230"/>
      <c r="AU203" s="230"/>
      <c r="AV203" s="230"/>
      <c r="AW203" s="230"/>
      <c r="AX203" s="231"/>
      <c r="AY203" s="195"/>
      <c r="AZ203" s="195"/>
      <c r="BA203" s="195"/>
      <c r="BB203" s="195"/>
      <c r="BC203" s="195"/>
      <c r="BD203" s="195"/>
      <c r="BE203" s="195"/>
      <c r="BF203" s="195"/>
      <c r="BG203" s="195"/>
      <c r="BH203" s="195"/>
      <c r="BI203" s="195"/>
      <c r="BJ203" s="195"/>
      <c r="BK203" s="195"/>
      <c r="BL203" s="195"/>
      <c r="BM203" s="195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  <c r="CH203" s="195"/>
      <c r="CI203" s="195"/>
      <c r="CJ203" s="195"/>
      <c r="CK203" s="195"/>
      <c r="CL203" s="195"/>
      <c r="CM203" s="195"/>
      <c r="CN203" s="195"/>
      <c r="CO203" s="195"/>
      <c r="CP203" s="195"/>
      <c r="CQ203" s="195"/>
      <c r="CR203" s="195"/>
      <c r="CS203" s="195"/>
      <c r="CT203" s="195"/>
      <c r="CU203" s="195"/>
      <c r="CV203" s="195"/>
      <c r="CW203" s="195"/>
      <c r="CX203" s="195"/>
      <c r="CY203" s="195"/>
      <c r="CZ203" s="195"/>
      <c r="DA203" s="195"/>
      <c r="DB203" s="195"/>
      <c r="DC203" s="195"/>
      <c r="DD203" s="195"/>
    </row>
    <row r="204" spans="1:108" ht="30" customHeight="1">
      <c r="A204" s="89"/>
      <c r="B204" s="230" t="s">
        <v>363</v>
      </c>
      <c r="C204" s="230"/>
      <c r="D204" s="230"/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230"/>
      <c r="AE204" s="230"/>
      <c r="AF204" s="230"/>
      <c r="AG204" s="230"/>
      <c r="AH204" s="230"/>
      <c r="AI204" s="230"/>
      <c r="AJ204" s="231"/>
      <c r="AK204" s="263"/>
      <c r="AL204" s="230"/>
      <c r="AM204" s="230"/>
      <c r="AN204" s="230"/>
      <c r="AO204" s="230"/>
      <c r="AP204" s="230"/>
      <c r="AQ204" s="230"/>
      <c r="AR204" s="230"/>
      <c r="AS204" s="230"/>
      <c r="AT204" s="230"/>
      <c r="AU204" s="230"/>
      <c r="AV204" s="230"/>
      <c r="AW204" s="230"/>
      <c r="AX204" s="231"/>
      <c r="AY204" s="195"/>
      <c r="AZ204" s="195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</row>
    <row r="205" spans="1:108" ht="32.25" customHeight="1">
      <c r="A205" s="89"/>
      <c r="B205" s="230" t="s">
        <v>364</v>
      </c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0"/>
      <c r="AC205" s="230"/>
      <c r="AD205" s="230"/>
      <c r="AE205" s="230"/>
      <c r="AF205" s="230"/>
      <c r="AG205" s="230"/>
      <c r="AH205" s="230"/>
      <c r="AI205" s="230"/>
      <c r="AJ205" s="231"/>
      <c r="AK205" s="263"/>
      <c r="AL205" s="230"/>
      <c r="AM205" s="230"/>
      <c r="AN205" s="230"/>
      <c r="AO205" s="230"/>
      <c r="AP205" s="230"/>
      <c r="AQ205" s="230"/>
      <c r="AR205" s="230"/>
      <c r="AS205" s="230"/>
      <c r="AT205" s="230"/>
      <c r="AU205" s="230"/>
      <c r="AV205" s="230"/>
      <c r="AW205" s="230"/>
      <c r="AX205" s="231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  <c r="CH205" s="195"/>
      <c r="CI205" s="195"/>
      <c r="CJ205" s="195"/>
      <c r="CK205" s="195"/>
      <c r="CL205" s="195"/>
      <c r="CM205" s="195"/>
      <c r="CN205" s="195"/>
      <c r="CO205" s="195"/>
      <c r="CP205" s="195"/>
      <c r="CQ205" s="195"/>
      <c r="CR205" s="195"/>
      <c r="CS205" s="195"/>
      <c r="CT205" s="195"/>
      <c r="CU205" s="195"/>
      <c r="CV205" s="195"/>
      <c r="CW205" s="195"/>
      <c r="CX205" s="195"/>
      <c r="CY205" s="195"/>
      <c r="CZ205" s="195"/>
      <c r="DA205" s="195"/>
      <c r="DB205" s="195"/>
      <c r="DC205" s="195"/>
      <c r="DD205" s="195"/>
    </row>
    <row r="206" spans="1:108" ht="32.25" customHeight="1">
      <c r="A206" s="89"/>
      <c r="B206" s="230" t="s">
        <v>365</v>
      </c>
      <c r="C206" s="23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230"/>
      <c r="AD206" s="230"/>
      <c r="AE206" s="230"/>
      <c r="AF206" s="230"/>
      <c r="AG206" s="230"/>
      <c r="AH206" s="230"/>
      <c r="AI206" s="230"/>
      <c r="AJ206" s="231"/>
      <c r="AK206" s="263"/>
      <c r="AL206" s="230"/>
      <c r="AM206" s="230"/>
      <c r="AN206" s="230"/>
      <c r="AO206" s="230"/>
      <c r="AP206" s="230"/>
      <c r="AQ206" s="230"/>
      <c r="AR206" s="230"/>
      <c r="AS206" s="230"/>
      <c r="AT206" s="230"/>
      <c r="AU206" s="230"/>
      <c r="AV206" s="230"/>
      <c r="AW206" s="230"/>
      <c r="AX206" s="231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5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  <c r="CH206" s="195"/>
      <c r="CI206" s="195"/>
      <c r="CJ206" s="195"/>
      <c r="CK206" s="195"/>
      <c r="CL206" s="195"/>
      <c r="CM206" s="195"/>
      <c r="CN206" s="195"/>
      <c r="CO206" s="195"/>
      <c r="CP206" s="195"/>
      <c r="CQ206" s="195"/>
      <c r="CR206" s="195"/>
      <c r="CS206" s="195"/>
      <c r="CT206" s="195"/>
      <c r="CU206" s="195"/>
      <c r="CV206" s="195"/>
      <c r="CW206" s="195"/>
      <c r="CX206" s="195"/>
      <c r="CY206" s="195"/>
      <c r="CZ206" s="195"/>
      <c r="DA206" s="195"/>
      <c r="DB206" s="195"/>
      <c r="DC206" s="195"/>
      <c r="DD206" s="195"/>
    </row>
    <row r="207" spans="1:108" ht="33" customHeight="1">
      <c r="A207" s="89"/>
      <c r="B207" s="230" t="s">
        <v>366</v>
      </c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0"/>
      <c r="AF207" s="230"/>
      <c r="AG207" s="230"/>
      <c r="AH207" s="230"/>
      <c r="AI207" s="230"/>
      <c r="AJ207" s="231"/>
      <c r="AK207" s="263"/>
      <c r="AL207" s="230"/>
      <c r="AM207" s="230"/>
      <c r="AN207" s="230"/>
      <c r="AO207" s="230"/>
      <c r="AP207" s="230"/>
      <c r="AQ207" s="230"/>
      <c r="AR207" s="230"/>
      <c r="AS207" s="230"/>
      <c r="AT207" s="230"/>
      <c r="AU207" s="230"/>
      <c r="AV207" s="230"/>
      <c r="AW207" s="230"/>
      <c r="AX207" s="231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5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  <c r="CH207" s="195"/>
      <c r="CI207" s="195"/>
      <c r="CJ207" s="195"/>
      <c r="CK207" s="195"/>
      <c r="CL207" s="195"/>
      <c r="CM207" s="195"/>
      <c r="CN207" s="195"/>
      <c r="CO207" s="195"/>
      <c r="CP207" s="195"/>
      <c r="CQ207" s="195"/>
      <c r="CR207" s="195"/>
      <c r="CS207" s="195"/>
      <c r="CT207" s="195"/>
      <c r="CU207" s="195"/>
      <c r="CV207" s="195"/>
      <c r="CW207" s="195"/>
      <c r="CX207" s="195"/>
      <c r="CY207" s="195"/>
      <c r="CZ207" s="195"/>
      <c r="DA207" s="195"/>
      <c r="DB207" s="195"/>
      <c r="DC207" s="195"/>
      <c r="DD207" s="195"/>
    </row>
    <row r="208" spans="1:108" ht="33.75" customHeight="1">
      <c r="A208" s="89"/>
      <c r="B208" s="230" t="s">
        <v>367</v>
      </c>
      <c r="C208" s="230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  <c r="AD208" s="230"/>
      <c r="AE208" s="230"/>
      <c r="AF208" s="230"/>
      <c r="AG208" s="230"/>
      <c r="AH208" s="230"/>
      <c r="AI208" s="230"/>
      <c r="AJ208" s="231"/>
      <c r="AK208" s="263"/>
      <c r="AL208" s="230"/>
      <c r="AM208" s="230"/>
      <c r="AN208" s="230"/>
      <c r="AO208" s="230"/>
      <c r="AP208" s="230"/>
      <c r="AQ208" s="230"/>
      <c r="AR208" s="230"/>
      <c r="AS208" s="230"/>
      <c r="AT208" s="230"/>
      <c r="AU208" s="230"/>
      <c r="AV208" s="230"/>
      <c r="AW208" s="230"/>
      <c r="AX208" s="231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5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  <c r="CH208" s="195"/>
      <c r="CI208" s="195"/>
      <c r="CJ208" s="195"/>
      <c r="CK208" s="195"/>
      <c r="CL208" s="195"/>
      <c r="CM208" s="195"/>
      <c r="CN208" s="195"/>
      <c r="CO208" s="195"/>
      <c r="CP208" s="195"/>
      <c r="CQ208" s="195"/>
      <c r="CR208" s="195"/>
      <c r="CS208" s="195"/>
      <c r="CT208" s="195"/>
      <c r="CU208" s="195"/>
      <c r="CV208" s="195"/>
      <c r="CW208" s="195"/>
      <c r="CX208" s="195"/>
      <c r="CY208" s="195"/>
      <c r="CZ208" s="195"/>
      <c r="DA208" s="195"/>
      <c r="DB208" s="195"/>
      <c r="DC208" s="195"/>
      <c r="DD208" s="195"/>
    </row>
    <row r="209" spans="1:108" ht="31.5" customHeight="1">
      <c r="A209" s="89"/>
      <c r="B209" s="230" t="s">
        <v>368</v>
      </c>
      <c r="C209" s="230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0"/>
      <c r="AF209" s="230"/>
      <c r="AG209" s="230"/>
      <c r="AH209" s="230"/>
      <c r="AI209" s="230"/>
      <c r="AJ209" s="231"/>
      <c r="AK209" s="263"/>
      <c r="AL209" s="230"/>
      <c r="AM209" s="230"/>
      <c r="AN209" s="230"/>
      <c r="AO209" s="230"/>
      <c r="AP209" s="230"/>
      <c r="AQ209" s="230"/>
      <c r="AR209" s="230"/>
      <c r="AS209" s="230"/>
      <c r="AT209" s="230"/>
      <c r="AU209" s="230"/>
      <c r="AV209" s="230"/>
      <c r="AW209" s="230"/>
      <c r="AX209" s="231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195"/>
      <c r="BN209" s="195"/>
      <c r="BO209" s="195"/>
      <c r="BP209" s="195"/>
      <c r="BQ209" s="195"/>
      <c r="BR209" s="195"/>
      <c r="BS209" s="195"/>
      <c r="BT209" s="195"/>
      <c r="BU209" s="195"/>
      <c r="BV209" s="195"/>
      <c r="BW209" s="195"/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  <c r="CH209" s="195"/>
      <c r="CI209" s="195"/>
      <c r="CJ209" s="195"/>
      <c r="CK209" s="195"/>
      <c r="CL209" s="195"/>
      <c r="CM209" s="195"/>
      <c r="CN209" s="195"/>
      <c r="CO209" s="195"/>
      <c r="CP209" s="195"/>
      <c r="CQ209" s="195"/>
      <c r="CR209" s="195"/>
      <c r="CS209" s="195"/>
      <c r="CT209" s="195"/>
      <c r="CU209" s="195"/>
      <c r="CV209" s="195"/>
      <c r="CW209" s="195"/>
      <c r="CX209" s="195"/>
      <c r="CY209" s="195"/>
      <c r="CZ209" s="195"/>
      <c r="DA209" s="195"/>
      <c r="DB209" s="195"/>
      <c r="DC209" s="195"/>
      <c r="DD209" s="195"/>
    </row>
    <row r="210" spans="1:108" ht="15.75">
      <c r="A210" s="270" t="s">
        <v>369</v>
      </c>
      <c r="B210" s="271"/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71"/>
      <c r="U210" s="271"/>
      <c r="V210" s="271"/>
      <c r="W210" s="271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  <c r="AZ210" s="271"/>
      <c r="BA210" s="271"/>
      <c r="BB210" s="271"/>
      <c r="BC210" s="271"/>
      <c r="BD210" s="271"/>
      <c r="BE210" s="271"/>
      <c r="BF210" s="271"/>
      <c r="BG210" s="271"/>
      <c r="BH210" s="271"/>
      <c r="BI210" s="271"/>
      <c r="BJ210" s="271"/>
      <c r="BK210" s="271"/>
      <c r="BL210" s="271"/>
      <c r="BM210" s="271"/>
      <c r="BN210" s="271"/>
      <c r="BO210" s="271"/>
      <c r="BP210" s="271"/>
      <c r="BQ210" s="271"/>
      <c r="BR210" s="271"/>
      <c r="BS210" s="271"/>
      <c r="BT210" s="271"/>
      <c r="BU210" s="271"/>
      <c r="BV210" s="271"/>
      <c r="BW210" s="271"/>
      <c r="BX210" s="271"/>
      <c r="BY210" s="271"/>
      <c r="BZ210" s="271"/>
      <c r="CA210" s="271"/>
      <c r="CB210" s="271"/>
      <c r="CC210" s="271"/>
      <c r="CD210" s="271"/>
      <c r="CE210" s="271"/>
      <c r="CF210" s="271"/>
      <c r="CG210" s="271"/>
      <c r="CH210" s="271"/>
      <c r="CI210" s="271"/>
      <c r="CJ210" s="271"/>
      <c r="CK210" s="271"/>
      <c r="CL210" s="271"/>
      <c r="CM210" s="271"/>
      <c r="CN210" s="271"/>
      <c r="CO210" s="271"/>
      <c r="CP210" s="271"/>
      <c r="CQ210" s="271"/>
      <c r="CR210" s="271"/>
      <c r="CS210" s="271"/>
      <c r="CT210" s="271"/>
      <c r="CU210" s="271"/>
      <c r="CV210" s="271"/>
      <c r="CW210" s="271"/>
      <c r="CX210" s="271"/>
      <c r="CY210" s="271"/>
      <c r="CZ210" s="271"/>
      <c r="DA210" s="271"/>
      <c r="DB210" s="271"/>
      <c r="DC210" s="271"/>
      <c r="DD210" s="272"/>
    </row>
    <row r="211" spans="1:108" ht="15" customHeight="1">
      <c r="A211" s="89"/>
      <c r="B211" s="230" t="s">
        <v>370</v>
      </c>
      <c r="C211" s="230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  <c r="AF211" s="230"/>
      <c r="AG211" s="230"/>
      <c r="AH211" s="230"/>
      <c r="AI211" s="230"/>
      <c r="AJ211" s="231"/>
      <c r="AK211" s="263"/>
      <c r="AL211" s="230"/>
      <c r="AM211" s="230"/>
      <c r="AN211" s="230"/>
      <c r="AO211" s="230"/>
      <c r="AP211" s="230"/>
      <c r="AQ211" s="230"/>
      <c r="AR211" s="230"/>
      <c r="AS211" s="230"/>
      <c r="AT211" s="230"/>
      <c r="AU211" s="230"/>
      <c r="AV211" s="230"/>
      <c r="AW211" s="230"/>
      <c r="AX211" s="231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195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  <c r="CH211" s="195"/>
      <c r="CI211" s="195"/>
      <c r="CJ211" s="195"/>
      <c r="CK211" s="195"/>
      <c r="CL211" s="195"/>
      <c r="CM211" s="195"/>
      <c r="CN211" s="195"/>
      <c r="CO211" s="195"/>
      <c r="CP211" s="195"/>
      <c r="CQ211" s="195"/>
      <c r="CR211" s="195"/>
      <c r="CS211" s="195"/>
      <c r="CT211" s="195"/>
      <c r="CU211" s="195"/>
      <c r="CV211" s="195"/>
      <c r="CW211" s="195"/>
      <c r="CX211" s="195"/>
      <c r="CY211" s="195"/>
      <c r="CZ211" s="195"/>
      <c r="DA211" s="195"/>
      <c r="DB211" s="195"/>
      <c r="DC211" s="195"/>
      <c r="DD211" s="195"/>
    </row>
    <row r="212" spans="1:108" ht="48" customHeight="1">
      <c r="A212" s="89"/>
      <c r="B212" s="230" t="s">
        <v>371</v>
      </c>
      <c r="C212" s="230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  <c r="AF212" s="230"/>
      <c r="AG212" s="230"/>
      <c r="AH212" s="230"/>
      <c r="AI212" s="230"/>
      <c r="AJ212" s="231"/>
      <c r="AK212" s="263"/>
      <c r="AL212" s="230"/>
      <c r="AM212" s="230"/>
      <c r="AN212" s="230"/>
      <c r="AO212" s="230"/>
      <c r="AP212" s="230"/>
      <c r="AQ212" s="230"/>
      <c r="AR212" s="230"/>
      <c r="AS212" s="230"/>
      <c r="AT212" s="230"/>
      <c r="AU212" s="230"/>
      <c r="AV212" s="230"/>
      <c r="AW212" s="230"/>
      <c r="AX212" s="231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195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  <c r="CH212" s="195"/>
      <c r="CI212" s="195"/>
      <c r="CJ212" s="195"/>
      <c r="CK212" s="195"/>
      <c r="CL212" s="195"/>
      <c r="CM212" s="195"/>
      <c r="CN212" s="195"/>
      <c r="CO212" s="195"/>
      <c r="CP212" s="195"/>
      <c r="CQ212" s="195"/>
      <c r="CR212" s="195"/>
      <c r="CS212" s="195"/>
      <c r="CT212" s="195"/>
      <c r="CU212" s="195"/>
      <c r="CV212" s="195"/>
      <c r="CW212" s="195"/>
      <c r="CX212" s="195"/>
      <c r="CY212" s="195"/>
      <c r="CZ212" s="195"/>
      <c r="DA212" s="195"/>
      <c r="DB212" s="195"/>
      <c r="DC212" s="195"/>
      <c r="DD212" s="195"/>
    </row>
    <row r="213" spans="1:108" ht="46.5" customHeight="1">
      <c r="A213" s="89"/>
      <c r="B213" s="230" t="s">
        <v>372</v>
      </c>
      <c r="C213" s="230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  <c r="AD213" s="230"/>
      <c r="AE213" s="230"/>
      <c r="AF213" s="230"/>
      <c r="AG213" s="230"/>
      <c r="AH213" s="230"/>
      <c r="AI213" s="230"/>
      <c r="AJ213" s="231"/>
      <c r="AK213" s="263"/>
      <c r="AL213" s="230"/>
      <c r="AM213" s="230"/>
      <c r="AN213" s="230"/>
      <c r="AO213" s="230"/>
      <c r="AP213" s="230"/>
      <c r="AQ213" s="230"/>
      <c r="AR213" s="230"/>
      <c r="AS213" s="230"/>
      <c r="AT213" s="230"/>
      <c r="AU213" s="230"/>
      <c r="AV213" s="230"/>
      <c r="AW213" s="230"/>
      <c r="AX213" s="231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/>
      <c r="BL213" s="195"/>
      <c r="BM213" s="195"/>
      <c r="BN213" s="195"/>
      <c r="BO213" s="195"/>
      <c r="BP213" s="195"/>
      <c r="BQ213" s="195"/>
      <c r="BR213" s="195"/>
      <c r="BS213" s="195"/>
      <c r="BT213" s="195"/>
      <c r="BU213" s="195"/>
      <c r="BV213" s="195"/>
      <c r="BW213" s="195"/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  <c r="CH213" s="195"/>
      <c r="CI213" s="195"/>
      <c r="CJ213" s="195"/>
      <c r="CK213" s="195"/>
      <c r="CL213" s="195"/>
      <c r="CM213" s="195"/>
      <c r="CN213" s="195"/>
      <c r="CO213" s="195"/>
      <c r="CP213" s="195"/>
      <c r="CQ213" s="195"/>
      <c r="CR213" s="195"/>
      <c r="CS213" s="195"/>
      <c r="CT213" s="195"/>
      <c r="CU213" s="195"/>
      <c r="CV213" s="195"/>
      <c r="CW213" s="195"/>
      <c r="CX213" s="195"/>
      <c r="CY213" s="195"/>
      <c r="CZ213" s="195"/>
      <c r="DA213" s="195"/>
      <c r="DB213" s="195"/>
      <c r="DC213" s="195"/>
      <c r="DD213" s="195"/>
    </row>
    <row r="214" spans="1:108" ht="31.5" customHeight="1">
      <c r="A214" s="89"/>
      <c r="B214" s="230" t="s">
        <v>373</v>
      </c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0"/>
      <c r="AC214" s="230"/>
      <c r="AD214" s="230"/>
      <c r="AE214" s="230"/>
      <c r="AF214" s="230"/>
      <c r="AG214" s="230"/>
      <c r="AH214" s="230"/>
      <c r="AI214" s="230"/>
      <c r="AJ214" s="231"/>
      <c r="AK214" s="263"/>
      <c r="AL214" s="230"/>
      <c r="AM214" s="230"/>
      <c r="AN214" s="230"/>
      <c r="AO214" s="230"/>
      <c r="AP214" s="230"/>
      <c r="AQ214" s="230"/>
      <c r="AR214" s="230"/>
      <c r="AS214" s="230"/>
      <c r="AT214" s="230"/>
      <c r="AU214" s="230"/>
      <c r="AV214" s="230"/>
      <c r="AW214" s="230"/>
      <c r="AX214" s="231"/>
      <c r="AY214" s="195"/>
      <c r="AZ214" s="195"/>
      <c r="BA214" s="195"/>
      <c r="BB214" s="195"/>
      <c r="BC214" s="195"/>
      <c r="BD214" s="195"/>
      <c r="BE214" s="195"/>
      <c r="BF214" s="195"/>
      <c r="BG214" s="195"/>
      <c r="BH214" s="195"/>
      <c r="BI214" s="195"/>
      <c r="BJ214" s="195"/>
      <c r="BK214" s="195"/>
      <c r="BL214" s="195"/>
      <c r="BM214" s="195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  <c r="CH214" s="195"/>
      <c r="CI214" s="195"/>
      <c r="CJ214" s="195"/>
      <c r="CK214" s="195"/>
      <c r="CL214" s="195"/>
      <c r="CM214" s="195"/>
      <c r="CN214" s="195"/>
      <c r="CO214" s="195"/>
      <c r="CP214" s="195"/>
      <c r="CQ214" s="195"/>
      <c r="CR214" s="195"/>
      <c r="CS214" s="195"/>
      <c r="CT214" s="195"/>
      <c r="CU214" s="195"/>
      <c r="CV214" s="195"/>
      <c r="CW214" s="195"/>
      <c r="CX214" s="195"/>
      <c r="CY214" s="195"/>
      <c r="CZ214" s="195"/>
      <c r="DA214" s="195"/>
      <c r="DB214" s="195"/>
      <c r="DC214" s="195"/>
      <c r="DD214" s="195"/>
    </row>
    <row r="215" spans="1:108" ht="33" customHeight="1">
      <c r="A215" s="89"/>
      <c r="B215" s="230" t="s">
        <v>374</v>
      </c>
      <c r="C215" s="230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  <c r="AE215" s="230"/>
      <c r="AF215" s="230"/>
      <c r="AG215" s="230"/>
      <c r="AH215" s="230"/>
      <c r="AI215" s="230"/>
      <c r="AJ215" s="231"/>
      <c r="AK215" s="263"/>
      <c r="AL215" s="230"/>
      <c r="AM215" s="230"/>
      <c r="AN215" s="230"/>
      <c r="AO215" s="230"/>
      <c r="AP215" s="230"/>
      <c r="AQ215" s="230"/>
      <c r="AR215" s="230"/>
      <c r="AS215" s="230"/>
      <c r="AT215" s="230"/>
      <c r="AU215" s="230"/>
      <c r="AV215" s="230"/>
      <c r="AW215" s="230"/>
      <c r="AX215" s="231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  <c r="BI215" s="195"/>
      <c r="BJ215" s="195"/>
      <c r="BK215" s="195"/>
      <c r="BL215" s="195"/>
      <c r="BM215" s="195"/>
      <c r="BN215" s="195"/>
      <c r="BO215" s="195"/>
      <c r="BP215" s="195"/>
      <c r="BQ215" s="195"/>
      <c r="BR215" s="195"/>
      <c r="BS215" s="195"/>
      <c r="BT215" s="195"/>
      <c r="BU215" s="195"/>
      <c r="BV215" s="195"/>
      <c r="BW215" s="195"/>
      <c r="BX215" s="195"/>
      <c r="BY215" s="195"/>
      <c r="BZ215" s="195"/>
      <c r="CA215" s="195"/>
      <c r="CB215" s="195"/>
      <c r="CC215" s="195"/>
      <c r="CD215" s="195"/>
      <c r="CE215" s="195"/>
      <c r="CF215" s="195"/>
      <c r="CG215" s="195"/>
      <c r="CH215" s="195"/>
      <c r="CI215" s="195"/>
      <c r="CJ215" s="195"/>
      <c r="CK215" s="195"/>
      <c r="CL215" s="195"/>
      <c r="CM215" s="195"/>
      <c r="CN215" s="195"/>
      <c r="CO215" s="195"/>
      <c r="CP215" s="195"/>
      <c r="CQ215" s="195"/>
      <c r="CR215" s="195"/>
      <c r="CS215" s="195"/>
      <c r="CT215" s="195"/>
      <c r="CU215" s="195"/>
      <c r="CV215" s="195"/>
      <c r="CW215" s="195"/>
      <c r="CX215" s="195"/>
      <c r="CY215" s="195"/>
      <c r="CZ215" s="195"/>
      <c r="DA215" s="195"/>
      <c r="DB215" s="195"/>
      <c r="DC215" s="195"/>
      <c r="DD215" s="195"/>
    </row>
    <row r="216" spans="1:108" ht="31.5" customHeight="1">
      <c r="A216" s="89"/>
      <c r="B216" s="230" t="s">
        <v>375</v>
      </c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  <c r="AD216" s="230"/>
      <c r="AE216" s="230"/>
      <c r="AF216" s="230"/>
      <c r="AG216" s="230"/>
      <c r="AH216" s="230"/>
      <c r="AI216" s="230"/>
      <c r="AJ216" s="231"/>
      <c r="AK216" s="263"/>
      <c r="AL216" s="230"/>
      <c r="AM216" s="230"/>
      <c r="AN216" s="230"/>
      <c r="AO216" s="230"/>
      <c r="AP216" s="230"/>
      <c r="AQ216" s="230"/>
      <c r="AR216" s="230"/>
      <c r="AS216" s="230"/>
      <c r="AT216" s="230"/>
      <c r="AU216" s="230"/>
      <c r="AV216" s="230"/>
      <c r="AW216" s="230"/>
      <c r="AX216" s="231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</row>
    <row r="217" spans="1:108" ht="15.75">
      <c r="A217" s="270" t="s">
        <v>376</v>
      </c>
      <c r="B217" s="271"/>
      <c r="C217" s="271"/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  <c r="BA217" s="271"/>
      <c r="BB217" s="271"/>
      <c r="BC217" s="271"/>
      <c r="BD217" s="271"/>
      <c r="BE217" s="271"/>
      <c r="BF217" s="271"/>
      <c r="BG217" s="271"/>
      <c r="BH217" s="271"/>
      <c r="BI217" s="271"/>
      <c r="BJ217" s="271"/>
      <c r="BK217" s="271"/>
      <c r="BL217" s="271"/>
      <c r="BM217" s="271"/>
      <c r="BN217" s="271"/>
      <c r="BO217" s="271"/>
      <c r="BP217" s="271"/>
      <c r="BQ217" s="271"/>
      <c r="BR217" s="271"/>
      <c r="BS217" s="271"/>
      <c r="BT217" s="271"/>
      <c r="BU217" s="271"/>
      <c r="BV217" s="271"/>
      <c r="BW217" s="271"/>
      <c r="BX217" s="271"/>
      <c r="BY217" s="271"/>
      <c r="BZ217" s="271"/>
      <c r="CA217" s="271"/>
      <c r="CB217" s="271"/>
      <c r="CC217" s="271"/>
      <c r="CD217" s="271"/>
      <c r="CE217" s="271"/>
      <c r="CF217" s="271"/>
      <c r="CG217" s="271"/>
      <c r="CH217" s="271"/>
      <c r="CI217" s="271"/>
      <c r="CJ217" s="271"/>
      <c r="CK217" s="271"/>
      <c r="CL217" s="271"/>
      <c r="CM217" s="271"/>
      <c r="CN217" s="271"/>
      <c r="CO217" s="271"/>
      <c r="CP217" s="271"/>
      <c r="CQ217" s="271"/>
      <c r="CR217" s="271"/>
      <c r="CS217" s="271"/>
      <c r="CT217" s="271"/>
      <c r="CU217" s="271"/>
      <c r="CV217" s="271"/>
      <c r="CW217" s="271"/>
      <c r="CX217" s="271"/>
      <c r="CY217" s="271"/>
      <c r="CZ217" s="271"/>
      <c r="DA217" s="271"/>
      <c r="DB217" s="271"/>
      <c r="DC217" s="271"/>
      <c r="DD217" s="272"/>
    </row>
    <row r="218" spans="1:108" ht="36.75" customHeight="1">
      <c r="A218" s="89"/>
      <c r="B218" s="230" t="s">
        <v>377</v>
      </c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  <c r="AE218" s="230"/>
      <c r="AF218" s="230"/>
      <c r="AG218" s="230"/>
      <c r="AH218" s="230"/>
      <c r="AI218" s="230"/>
      <c r="AJ218" s="231"/>
      <c r="AK218" s="263"/>
      <c r="AL218" s="230"/>
      <c r="AM218" s="230"/>
      <c r="AN218" s="230"/>
      <c r="AO218" s="230"/>
      <c r="AP218" s="230"/>
      <c r="AQ218" s="230"/>
      <c r="AR218" s="230"/>
      <c r="AS218" s="230"/>
      <c r="AT218" s="230"/>
      <c r="AU218" s="230"/>
      <c r="AV218" s="230"/>
      <c r="AW218" s="230"/>
      <c r="AX218" s="231"/>
      <c r="AY218" s="195"/>
      <c r="AZ218" s="195"/>
      <c r="BA218" s="195"/>
      <c r="BB218" s="195"/>
      <c r="BC218" s="195"/>
      <c r="BD218" s="195"/>
      <c r="BE218" s="195"/>
      <c r="BF218" s="195"/>
      <c r="BG218" s="195"/>
      <c r="BH218" s="195"/>
      <c r="BI218" s="195"/>
      <c r="BJ218" s="195"/>
      <c r="BK218" s="195"/>
      <c r="BL218" s="195"/>
      <c r="BM218" s="195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  <c r="CH218" s="195"/>
      <c r="CI218" s="195"/>
      <c r="CJ218" s="195"/>
      <c r="CK218" s="195"/>
      <c r="CL218" s="195"/>
      <c r="CM218" s="195"/>
      <c r="CN218" s="195"/>
      <c r="CO218" s="195"/>
      <c r="CP218" s="195"/>
      <c r="CQ218" s="195"/>
      <c r="CR218" s="195"/>
      <c r="CS218" s="195"/>
      <c r="CT218" s="195"/>
      <c r="CU218" s="195"/>
      <c r="CV218" s="195"/>
      <c r="CW218" s="195"/>
      <c r="CX218" s="195"/>
      <c r="CY218" s="195"/>
      <c r="CZ218" s="195"/>
      <c r="DA218" s="195"/>
      <c r="DB218" s="195"/>
      <c r="DC218" s="195"/>
      <c r="DD218" s="195"/>
    </row>
    <row r="219" spans="1:108" ht="33.75" customHeight="1">
      <c r="A219" s="89"/>
      <c r="B219" s="230" t="s">
        <v>378</v>
      </c>
      <c r="C219" s="230"/>
      <c r="D219" s="230"/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230"/>
      <c r="AD219" s="230"/>
      <c r="AE219" s="230"/>
      <c r="AF219" s="230"/>
      <c r="AG219" s="230"/>
      <c r="AH219" s="230"/>
      <c r="AI219" s="230"/>
      <c r="AJ219" s="231"/>
      <c r="AK219" s="263"/>
      <c r="AL219" s="230"/>
      <c r="AM219" s="230"/>
      <c r="AN219" s="230"/>
      <c r="AO219" s="230"/>
      <c r="AP219" s="230"/>
      <c r="AQ219" s="230"/>
      <c r="AR219" s="230"/>
      <c r="AS219" s="230"/>
      <c r="AT219" s="230"/>
      <c r="AU219" s="230"/>
      <c r="AV219" s="230"/>
      <c r="AW219" s="230"/>
      <c r="AX219" s="231"/>
      <c r="AY219" s="195"/>
      <c r="AZ219" s="195"/>
      <c r="BA219" s="195"/>
      <c r="BB219" s="195"/>
      <c r="BC219" s="195"/>
      <c r="BD219" s="195"/>
      <c r="BE219" s="195"/>
      <c r="BF219" s="195"/>
      <c r="BG219" s="195"/>
      <c r="BH219" s="195"/>
      <c r="BI219" s="195"/>
      <c r="BJ219" s="195"/>
      <c r="BK219" s="195"/>
      <c r="BL219" s="195"/>
      <c r="BM219" s="195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/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  <c r="CH219" s="195"/>
      <c r="CI219" s="195"/>
      <c r="CJ219" s="195"/>
      <c r="CK219" s="195"/>
      <c r="CL219" s="195"/>
      <c r="CM219" s="195"/>
      <c r="CN219" s="195"/>
      <c r="CO219" s="195"/>
      <c r="CP219" s="195"/>
      <c r="CQ219" s="195"/>
      <c r="CR219" s="195"/>
      <c r="CS219" s="195"/>
      <c r="CT219" s="195"/>
      <c r="CU219" s="195"/>
      <c r="CV219" s="195"/>
      <c r="CW219" s="195"/>
      <c r="CX219" s="195"/>
      <c r="CY219" s="195"/>
      <c r="CZ219" s="195"/>
      <c r="DA219" s="195"/>
      <c r="DB219" s="195"/>
      <c r="DC219" s="195"/>
      <c r="DD219" s="195"/>
    </row>
    <row r="220" spans="1:108" ht="45.75" customHeight="1">
      <c r="A220" s="89"/>
      <c r="B220" s="230" t="s">
        <v>379</v>
      </c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0"/>
      <c r="AC220" s="230"/>
      <c r="AD220" s="230"/>
      <c r="AE220" s="230"/>
      <c r="AF220" s="230"/>
      <c r="AG220" s="230"/>
      <c r="AH220" s="230"/>
      <c r="AI220" s="230"/>
      <c r="AJ220" s="231"/>
      <c r="AK220" s="263"/>
      <c r="AL220" s="230"/>
      <c r="AM220" s="230"/>
      <c r="AN220" s="230"/>
      <c r="AO220" s="230"/>
      <c r="AP220" s="230"/>
      <c r="AQ220" s="230"/>
      <c r="AR220" s="230"/>
      <c r="AS220" s="230"/>
      <c r="AT220" s="230"/>
      <c r="AU220" s="230"/>
      <c r="AV220" s="230"/>
      <c r="AW220" s="230"/>
      <c r="AX220" s="231"/>
      <c r="AY220" s="195"/>
      <c r="AZ220" s="195"/>
      <c r="BA220" s="195"/>
      <c r="BB220" s="195"/>
      <c r="BC220" s="195"/>
      <c r="BD220" s="195"/>
      <c r="BE220" s="195"/>
      <c r="BF220" s="195"/>
      <c r="BG220" s="195"/>
      <c r="BH220" s="195"/>
      <c r="BI220" s="195"/>
      <c r="BJ220" s="195"/>
      <c r="BK220" s="195"/>
      <c r="BL220" s="195"/>
      <c r="BM220" s="195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  <c r="CH220" s="195"/>
      <c r="CI220" s="195"/>
      <c r="CJ220" s="195"/>
      <c r="CK220" s="195"/>
      <c r="CL220" s="195"/>
      <c r="CM220" s="195"/>
      <c r="CN220" s="195"/>
      <c r="CO220" s="195"/>
      <c r="CP220" s="195"/>
      <c r="CQ220" s="195"/>
      <c r="CR220" s="195"/>
      <c r="CS220" s="195"/>
      <c r="CT220" s="195"/>
      <c r="CU220" s="195"/>
      <c r="CV220" s="195"/>
      <c r="CW220" s="195"/>
      <c r="CX220" s="195"/>
      <c r="CY220" s="195"/>
      <c r="CZ220" s="195"/>
      <c r="DA220" s="195"/>
      <c r="DB220" s="195"/>
      <c r="DC220" s="195"/>
      <c r="DD220" s="195"/>
    </row>
    <row r="221" spans="1:108" ht="45.75" customHeight="1">
      <c r="A221" s="89"/>
      <c r="B221" s="230" t="s">
        <v>380</v>
      </c>
      <c r="C221" s="23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230"/>
      <c r="AD221" s="230"/>
      <c r="AE221" s="230"/>
      <c r="AF221" s="230"/>
      <c r="AG221" s="230"/>
      <c r="AH221" s="230"/>
      <c r="AI221" s="230"/>
      <c r="AJ221" s="231"/>
      <c r="AK221" s="263"/>
      <c r="AL221" s="230"/>
      <c r="AM221" s="230"/>
      <c r="AN221" s="230"/>
      <c r="AO221" s="230"/>
      <c r="AP221" s="230"/>
      <c r="AQ221" s="230"/>
      <c r="AR221" s="230"/>
      <c r="AS221" s="230"/>
      <c r="AT221" s="230"/>
      <c r="AU221" s="230"/>
      <c r="AV221" s="230"/>
      <c r="AW221" s="230"/>
      <c r="AX221" s="231"/>
      <c r="AY221" s="195"/>
      <c r="AZ221" s="195"/>
      <c r="BA221" s="195"/>
      <c r="BB221" s="195"/>
      <c r="BC221" s="195"/>
      <c r="BD221" s="195"/>
      <c r="BE221" s="195"/>
      <c r="BF221" s="195"/>
      <c r="BG221" s="195"/>
      <c r="BH221" s="195"/>
      <c r="BI221" s="195"/>
      <c r="BJ221" s="195"/>
      <c r="BK221" s="195"/>
      <c r="BL221" s="195"/>
      <c r="BM221" s="195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  <c r="CH221" s="195"/>
      <c r="CI221" s="195"/>
      <c r="CJ221" s="195"/>
      <c r="CK221" s="195"/>
      <c r="CL221" s="195"/>
      <c r="CM221" s="195"/>
      <c r="CN221" s="195"/>
      <c r="CO221" s="195"/>
      <c r="CP221" s="195"/>
      <c r="CQ221" s="195"/>
      <c r="CR221" s="195"/>
      <c r="CS221" s="195"/>
      <c r="CT221" s="195"/>
      <c r="CU221" s="195"/>
      <c r="CV221" s="195"/>
      <c r="CW221" s="195"/>
      <c r="CX221" s="195"/>
      <c r="CY221" s="195"/>
      <c r="CZ221" s="195"/>
      <c r="DA221" s="195"/>
      <c r="DB221" s="195"/>
      <c r="DC221" s="195"/>
      <c r="DD221" s="195"/>
    </row>
    <row r="222" spans="1:108" ht="35.25" customHeight="1">
      <c r="A222" s="89"/>
      <c r="B222" s="230" t="s">
        <v>381</v>
      </c>
      <c r="C222" s="230"/>
      <c r="D222" s="230"/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230"/>
      <c r="AD222" s="230"/>
      <c r="AE222" s="230"/>
      <c r="AF222" s="230"/>
      <c r="AG222" s="230"/>
      <c r="AH222" s="230"/>
      <c r="AI222" s="230"/>
      <c r="AJ222" s="231"/>
      <c r="AK222" s="263"/>
      <c r="AL222" s="230"/>
      <c r="AM222" s="230"/>
      <c r="AN222" s="230"/>
      <c r="AO222" s="230"/>
      <c r="AP222" s="230"/>
      <c r="AQ222" s="230"/>
      <c r="AR222" s="230"/>
      <c r="AS222" s="230"/>
      <c r="AT222" s="230"/>
      <c r="AU222" s="230"/>
      <c r="AV222" s="230"/>
      <c r="AW222" s="230"/>
      <c r="AX222" s="231"/>
      <c r="AY222" s="195"/>
      <c r="AZ222" s="195"/>
      <c r="BA222" s="195"/>
      <c r="BB222" s="195"/>
      <c r="BC222" s="195"/>
      <c r="BD222" s="195"/>
      <c r="BE222" s="195"/>
      <c r="BF222" s="195"/>
      <c r="BG222" s="195"/>
      <c r="BH222" s="195"/>
      <c r="BI222" s="195"/>
      <c r="BJ222" s="195"/>
      <c r="BK222" s="195"/>
      <c r="BL222" s="195"/>
      <c r="BM222" s="195"/>
      <c r="BN222" s="195"/>
      <c r="BO222" s="195"/>
      <c r="BP222" s="195"/>
      <c r="BQ222" s="195"/>
      <c r="BR222" s="195"/>
      <c r="BS222" s="195"/>
      <c r="BT222" s="195"/>
      <c r="BU222" s="195"/>
      <c r="BV222" s="195"/>
      <c r="BW222" s="195"/>
      <c r="BX222" s="195"/>
      <c r="BY222" s="195"/>
      <c r="BZ222" s="195"/>
      <c r="CA222" s="195"/>
      <c r="CB222" s="195"/>
      <c r="CC222" s="195"/>
      <c r="CD222" s="195"/>
      <c r="CE222" s="195"/>
      <c r="CF222" s="195"/>
      <c r="CG222" s="195"/>
      <c r="CH222" s="195"/>
      <c r="CI222" s="195"/>
      <c r="CJ222" s="195"/>
      <c r="CK222" s="195"/>
      <c r="CL222" s="195"/>
      <c r="CM222" s="195"/>
      <c r="CN222" s="195"/>
      <c r="CO222" s="195"/>
      <c r="CP222" s="195"/>
      <c r="CQ222" s="195"/>
      <c r="CR222" s="195"/>
      <c r="CS222" s="195"/>
      <c r="CT222" s="195"/>
      <c r="CU222" s="195"/>
      <c r="CV222" s="195"/>
      <c r="CW222" s="195"/>
      <c r="CX222" s="195"/>
      <c r="CY222" s="195"/>
      <c r="CZ222" s="195"/>
      <c r="DA222" s="195"/>
      <c r="DB222" s="195"/>
      <c r="DC222" s="195"/>
      <c r="DD222" s="195"/>
    </row>
    <row r="223" spans="1:108" ht="30.75" customHeight="1">
      <c r="A223" s="89"/>
      <c r="B223" s="230" t="s">
        <v>382</v>
      </c>
      <c r="C223" s="230"/>
      <c r="D223" s="230"/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/>
      <c r="AB223" s="230"/>
      <c r="AC223" s="230"/>
      <c r="AD223" s="230"/>
      <c r="AE223" s="230"/>
      <c r="AF223" s="230"/>
      <c r="AG223" s="230"/>
      <c r="AH223" s="230"/>
      <c r="AI223" s="230"/>
      <c r="AJ223" s="231"/>
      <c r="AK223" s="263"/>
      <c r="AL223" s="230"/>
      <c r="AM223" s="230"/>
      <c r="AN223" s="230"/>
      <c r="AO223" s="230"/>
      <c r="AP223" s="230"/>
      <c r="AQ223" s="230"/>
      <c r="AR223" s="230"/>
      <c r="AS223" s="230"/>
      <c r="AT223" s="230"/>
      <c r="AU223" s="230"/>
      <c r="AV223" s="230"/>
      <c r="AW223" s="230"/>
      <c r="AX223" s="231"/>
      <c r="AY223" s="195"/>
      <c r="AZ223" s="195"/>
      <c r="BA223" s="195"/>
      <c r="BB223" s="195"/>
      <c r="BC223" s="195"/>
      <c r="BD223" s="195"/>
      <c r="BE223" s="195"/>
      <c r="BF223" s="195"/>
      <c r="BG223" s="195"/>
      <c r="BH223" s="195"/>
      <c r="BI223" s="195"/>
      <c r="BJ223" s="195"/>
      <c r="BK223" s="195"/>
      <c r="BL223" s="195"/>
      <c r="BM223" s="195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  <c r="CH223" s="195"/>
      <c r="CI223" s="195"/>
      <c r="CJ223" s="195"/>
      <c r="CK223" s="195"/>
      <c r="CL223" s="195"/>
      <c r="CM223" s="195"/>
      <c r="CN223" s="195"/>
      <c r="CO223" s="195"/>
      <c r="CP223" s="195"/>
      <c r="CQ223" s="195"/>
      <c r="CR223" s="195"/>
      <c r="CS223" s="195"/>
      <c r="CT223" s="195"/>
      <c r="CU223" s="195"/>
      <c r="CV223" s="195"/>
      <c r="CW223" s="195"/>
      <c r="CX223" s="195"/>
      <c r="CY223" s="195"/>
      <c r="CZ223" s="195"/>
      <c r="DA223" s="195"/>
      <c r="DB223" s="195"/>
      <c r="DC223" s="195"/>
      <c r="DD223" s="195"/>
    </row>
    <row r="224" spans="1:108" ht="15.75">
      <c r="A224" s="270" t="s">
        <v>383</v>
      </c>
      <c r="B224" s="271"/>
      <c r="C224" s="271"/>
      <c r="D224" s="271"/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71"/>
      <c r="U224" s="271"/>
      <c r="V224" s="271"/>
      <c r="W224" s="271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  <c r="AZ224" s="271"/>
      <c r="BA224" s="271"/>
      <c r="BB224" s="271"/>
      <c r="BC224" s="271"/>
      <c r="BD224" s="271"/>
      <c r="BE224" s="271"/>
      <c r="BF224" s="271"/>
      <c r="BG224" s="271"/>
      <c r="BH224" s="271"/>
      <c r="BI224" s="271"/>
      <c r="BJ224" s="271"/>
      <c r="BK224" s="271"/>
      <c r="BL224" s="271"/>
      <c r="BM224" s="271"/>
      <c r="BN224" s="271"/>
      <c r="BO224" s="271"/>
      <c r="BP224" s="271"/>
      <c r="BQ224" s="271"/>
      <c r="BR224" s="271"/>
      <c r="BS224" s="271"/>
      <c r="BT224" s="271"/>
      <c r="BU224" s="271"/>
      <c r="BV224" s="271"/>
      <c r="BW224" s="271"/>
      <c r="BX224" s="271"/>
      <c r="BY224" s="271"/>
      <c r="BZ224" s="271"/>
      <c r="CA224" s="271"/>
      <c r="CB224" s="271"/>
      <c r="CC224" s="271"/>
      <c r="CD224" s="271"/>
      <c r="CE224" s="271"/>
      <c r="CF224" s="271"/>
      <c r="CG224" s="271"/>
      <c r="CH224" s="271"/>
      <c r="CI224" s="271"/>
      <c r="CJ224" s="271"/>
      <c r="CK224" s="271"/>
      <c r="CL224" s="271"/>
      <c r="CM224" s="271"/>
      <c r="CN224" s="271"/>
      <c r="CO224" s="271"/>
      <c r="CP224" s="271"/>
      <c r="CQ224" s="271"/>
      <c r="CR224" s="271"/>
      <c r="CS224" s="271"/>
      <c r="CT224" s="271"/>
      <c r="CU224" s="271"/>
      <c r="CV224" s="271"/>
      <c r="CW224" s="271"/>
      <c r="CX224" s="271"/>
      <c r="CY224" s="271"/>
      <c r="CZ224" s="271"/>
      <c r="DA224" s="271"/>
      <c r="DB224" s="271"/>
      <c r="DC224" s="271"/>
      <c r="DD224" s="272"/>
    </row>
    <row r="225" spans="1:108" ht="15" customHeight="1">
      <c r="A225" s="89"/>
      <c r="B225" s="230" t="s">
        <v>384</v>
      </c>
      <c r="C225" s="230"/>
      <c r="D225" s="230"/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  <c r="AF225" s="230"/>
      <c r="AG225" s="230"/>
      <c r="AH225" s="230"/>
      <c r="AI225" s="230"/>
      <c r="AJ225" s="231"/>
      <c r="AK225" s="263"/>
      <c r="AL225" s="230"/>
      <c r="AM225" s="230"/>
      <c r="AN225" s="230"/>
      <c r="AO225" s="230"/>
      <c r="AP225" s="230"/>
      <c r="AQ225" s="230"/>
      <c r="AR225" s="230"/>
      <c r="AS225" s="230"/>
      <c r="AT225" s="230"/>
      <c r="AU225" s="230"/>
      <c r="AV225" s="230"/>
      <c r="AW225" s="230"/>
      <c r="AX225" s="231"/>
      <c r="AY225" s="195"/>
      <c r="AZ225" s="195"/>
      <c r="BA225" s="195"/>
      <c r="BB225" s="195"/>
      <c r="BC225" s="195"/>
      <c r="BD225" s="195"/>
      <c r="BE225" s="195"/>
      <c r="BF225" s="195"/>
      <c r="BG225" s="195"/>
      <c r="BH225" s="195"/>
      <c r="BI225" s="195"/>
      <c r="BJ225" s="195"/>
      <c r="BK225" s="195"/>
      <c r="BL225" s="195"/>
      <c r="BM225" s="195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  <c r="CH225" s="195"/>
      <c r="CI225" s="195"/>
      <c r="CJ225" s="195"/>
      <c r="CK225" s="195"/>
      <c r="CL225" s="195"/>
      <c r="CM225" s="195"/>
      <c r="CN225" s="195"/>
      <c r="CO225" s="195"/>
      <c r="CP225" s="195"/>
      <c r="CQ225" s="195"/>
      <c r="CR225" s="195"/>
      <c r="CS225" s="195"/>
      <c r="CT225" s="195"/>
      <c r="CU225" s="195"/>
      <c r="CV225" s="195"/>
      <c r="CW225" s="195"/>
      <c r="CX225" s="195"/>
      <c r="CY225" s="195"/>
      <c r="CZ225" s="195"/>
      <c r="DA225" s="195"/>
      <c r="DB225" s="195"/>
      <c r="DC225" s="195"/>
      <c r="DD225" s="195"/>
    </row>
    <row r="226" spans="1:108" ht="30.75" customHeight="1">
      <c r="A226" s="89"/>
      <c r="B226" s="230" t="s">
        <v>385</v>
      </c>
      <c r="C226" s="230"/>
      <c r="D226" s="230"/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30"/>
      <c r="U226" s="230"/>
      <c r="V226" s="230"/>
      <c r="W226" s="230"/>
      <c r="X226" s="230"/>
      <c r="Y226" s="230"/>
      <c r="Z226" s="230"/>
      <c r="AA226" s="230"/>
      <c r="AB226" s="230"/>
      <c r="AC226" s="230"/>
      <c r="AD226" s="230"/>
      <c r="AE226" s="230"/>
      <c r="AF226" s="230"/>
      <c r="AG226" s="230"/>
      <c r="AH226" s="230"/>
      <c r="AI226" s="230"/>
      <c r="AJ226" s="231"/>
      <c r="AK226" s="263"/>
      <c r="AL226" s="230"/>
      <c r="AM226" s="230"/>
      <c r="AN226" s="230"/>
      <c r="AO226" s="230"/>
      <c r="AP226" s="230"/>
      <c r="AQ226" s="230"/>
      <c r="AR226" s="230"/>
      <c r="AS226" s="230"/>
      <c r="AT226" s="230"/>
      <c r="AU226" s="230"/>
      <c r="AV226" s="230"/>
      <c r="AW226" s="230"/>
      <c r="AX226" s="231"/>
      <c r="AY226" s="195"/>
      <c r="AZ226" s="195"/>
      <c r="BA226" s="195"/>
      <c r="BB226" s="195"/>
      <c r="BC226" s="195"/>
      <c r="BD226" s="195"/>
      <c r="BE226" s="195"/>
      <c r="BF226" s="195"/>
      <c r="BG226" s="195"/>
      <c r="BH226" s="195"/>
      <c r="BI226" s="195"/>
      <c r="BJ226" s="195"/>
      <c r="BK226" s="195"/>
      <c r="BL226" s="195"/>
      <c r="BM226" s="195"/>
      <c r="BN226" s="195"/>
      <c r="BO226" s="195"/>
      <c r="BP226" s="195"/>
      <c r="BQ226" s="195"/>
      <c r="BR226" s="195"/>
      <c r="BS226" s="195"/>
      <c r="BT226" s="195"/>
      <c r="BU226" s="195"/>
      <c r="BV226" s="195"/>
      <c r="BW226" s="195"/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  <c r="CH226" s="195"/>
      <c r="CI226" s="195"/>
      <c r="CJ226" s="195"/>
      <c r="CK226" s="195"/>
      <c r="CL226" s="195"/>
      <c r="CM226" s="195"/>
      <c r="CN226" s="195"/>
      <c r="CO226" s="195"/>
      <c r="CP226" s="195"/>
      <c r="CQ226" s="195"/>
      <c r="CR226" s="195"/>
      <c r="CS226" s="195"/>
      <c r="CT226" s="195"/>
      <c r="CU226" s="195"/>
      <c r="CV226" s="195"/>
      <c r="CW226" s="195"/>
      <c r="CX226" s="195"/>
      <c r="CY226" s="195"/>
      <c r="CZ226" s="195"/>
      <c r="DA226" s="195"/>
      <c r="DB226" s="195"/>
      <c r="DC226" s="195"/>
      <c r="DD226" s="195"/>
    </row>
    <row r="227" spans="1:108" ht="48" customHeight="1">
      <c r="A227" s="89"/>
      <c r="B227" s="230" t="s">
        <v>386</v>
      </c>
      <c r="C227" s="230"/>
      <c r="D227" s="230"/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30"/>
      <c r="U227" s="230"/>
      <c r="V227" s="230"/>
      <c r="W227" s="230"/>
      <c r="X227" s="230"/>
      <c r="Y227" s="230"/>
      <c r="Z227" s="230"/>
      <c r="AA227" s="230"/>
      <c r="AB227" s="230"/>
      <c r="AC227" s="230"/>
      <c r="AD227" s="230"/>
      <c r="AE227" s="230"/>
      <c r="AF227" s="230"/>
      <c r="AG227" s="230"/>
      <c r="AH227" s="230"/>
      <c r="AI227" s="230"/>
      <c r="AJ227" s="231"/>
      <c r="AK227" s="263"/>
      <c r="AL227" s="230"/>
      <c r="AM227" s="230"/>
      <c r="AN227" s="230"/>
      <c r="AO227" s="230"/>
      <c r="AP227" s="230"/>
      <c r="AQ227" s="230"/>
      <c r="AR227" s="230"/>
      <c r="AS227" s="230"/>
      <c r="AT227" s="230"/>
      <c r="AU227" s="230"/>
      <c r="AV227" s="230"/>
      <c r="AW227" s="230"/>
      <c r="AX227" s="231"/>
      <c r="AY227" s="195"/>
      <c r="AZ227" s="195"/>
      <c r="BA227" s="195"/>
      <c r="BB227" s="195"/>
      <c r="BC227" s="195"/>
      <c r="BD227" s="195"/>
      <c r="BE227" s="195"/>
      <c r="BF227" s="195"/>
      <c r="BG227" s="195"/>
      <c r="BH227" s="195"/>
      <c r="BI227" s="195"/>
      <c r="BJ227" s="195"/>
      <c r="BK227" s="195"/>
      <c r="BL227" s="195"/>
      <c r="BM227" s="195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  <c r="CH227" s="195"/>
      <c r="CI227" s="195"/>
      <c r="CJ227" s="195"/>
      <c r="CK227" s="195"/>
      <c r="CL227" s="195"/>
      <c r="CM227" s="195"/>
      <c r="CN227" s="195"/>
      <c r="CO227" s="195"/>
      <c r="CP227" s="195"/>
      <c r="CQ227" s="195"/>
      <c r="CR227" s="195"/>
      <c r="CS227" s="195"/>
      <c r="CT227" s="195"/>
      <c r="CU227" s="195"/>
      <c r="CV227" s="195"/>
      <c r="CW227" s="195"/>
      <c r="CX227" s="195"/>
      <c r="CY227" s="195"/>
      <c r="CZ227" s="195"/>
      <c r="DA227" s="195"/>
      <c r="DB227" s="195"/>
      <c r="DC227" s="195"/>
      <c r="DD227" s="195"/>
    </row>
    <row r="228" spans="1:108" ht="15.75">
      <c r="A228" s="89"/>
      <c r="B228" s="230" t="s">
        <v>387</v>
      </c>
      <c r="C228" s="230"/>
      <c r="D228" s="230"/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30"/>
      <c r="Z228" s="230"/>
      <c r="AA228" s="230"/>
      <c r="AB228" s="230"/>
      <c r="AC228" s="230"/>
      <c r="AD228" s="230"/>
      <c r="AE228" s="230"/>
      <c r="AF228" s="230"/>
      <c r="AG228" s="230"/>
      <c r="AH228" s="230"/>
      <c r="AI228" s="230"/>
      <c r="AJ228" s="231"/>
      <c r="AK228" s="263"/>
      <c r="AL228" s="230"/>
      <c r="AM228" s="230"/>
      <c r="AN228" s="230"/>
      <c r="AO228" s="230"/>
      <c r="AP228" s="230"/>
      <c r="AQ228" s="230"/>
      <c r="AR228" s="230"/>
      <c r="AS228" s="230"/>
      <c r="AT228" s="230"/>
      <c r="AU228" s="230"/>
      <c r="AV228" s="230"/>
      <c r="AW228" s="230"/>
      <c r="AX228" s="231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  <c r="CH228" s="195"/>
      <c r="CI228" s="195"/>
      <c r="CJ228" s="195"/>
      <c r="CK228" s="195"/>
      <c r="CL228" s="195"/>
      <c r="CM228" s="195"/>
      <c r="CN228" s="195"/>
      <c r="CO228" s="195"/>
      <c r="CP228" s="195"/>
      <c r="CQ228" s="195"/>
      <c r="CR228" s="195"/>
      <c r="CS228" s="195"/>
      <c r="CT228" s="195"/>
      <c r="CU228" s="195"/>
      <c r="CV228" s="195"/>
      <c r="CW228" s="195"/>
      <c r="CX228" s="195"/>
      <c r="CY228" s="195"/>
      <c r="CZ228" s="195"/>
      <c r="DA228" s="195"/>
      <c r="DB228" s="195"/>
      <c r="DC228" s="195"/>
      <c r="DD228" s="195"/>
    </row>
    <row r="229" spans="1:108" ht="15" customHeight="1">
      <c r="A229" s="270" t="s">
        <v>388</v>
      </c>
      <c r="B229" s="271"/>
      <c r="C229" s="271"/>
      <c r="D229" s="271"/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71"/>
      <c r="U229" s="271"/>
      <c r="V229" s="271"/>
      <c r="W229" s="271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1"/>
      <c r="AZ229" s="271"/>
      <c r="BA229" s="271"/>
      <c r="BB229" s="271"/>
      <c r="BC229" s="271"/>
      <c r="BD229" s="271"/>
      <c r="BE229" s="271"/>
      <c r="BF229" s="271"/>
      <c r="BG229" s="271"/>
      <c r="BH229" s="271"/>
      <c r="BI229" s="271"/>
      <c r="BJ229" s="271"/>
      <c r="BK229" s="271"/>
      <c r="BL229" s="271"/>
      <c r="BM229" s="271"/>
      <c r="BN229" s="271"/>
      <c r="BO229" s="271"/>
      <c r="BP229" s="271"/>
      <c r="BQ229" s="271"/>
      <c r="BR229" s="271"/>
      <c r="BS229" s="271"/>
      <c r="BT229" s="271"/>
      <c r="BU229" s="271"/>
      <c r="BV229" s="271"/>
      <c r="BW229" s="271"/>
      <c r="BX229" s="271"/>
      <c r="BY229" s="271"/>
      <c r="BZ229" s="271"/>
      <c r="CA229" s="271"/>
      <c r="CB229" s="271"/>
      <c r="CC229" s="271"/>
      <c r="CD229" s="271"/>
      <c r="CE229" s="271"/>
      <c r="CF229" s="271"/>
      <c r="CG229" s="271"/>
      <c r="CH229" s="271"/>
      <c r="CI229" s="271"/>
      <c r="CJ229" s="271"/>
      <c r="CK229" s="271"/>
      <c r="CL229" s="271"/>
      <c r="CM229" s="271"/>
      <c r="CN229" s="271"/>
      <c r="CO229" s="271"/>
      <c r="CP229" s="271"/>
      <c r="CQ229" s="271"/>
      <c r="CR229" s="271"/>
      <c r="CS229" s="271"/>
      <c r="CT229" s="271"/>
      <c r="CU229" s="271"/>
      <c r="CV229" s="271"/>
      <c r="CW229" s="271"/>
      <c r="CX229" s="271"/>
      <c r="CY229" s="271"/>
      <c r="CZ229" s="271"/>
      <c r="DA229" s="271"/>
      <c r="DB229" s="271"/>
      <c r="DC229" s="271"/>
      <c r="DD229" s="272"/>
    </row>
    <row r="230" spans="1:108" ht="15" customHeight="1">
      <c r="A230" s="89"/>
      <c r="B230" s="230" t="s">
        <v>389</v>
      </c>
      <c r="C230" s="23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0"/>
      <c r="X230" s="230"/>
      <c r="Y230" s="230"/>
      <c r="Z230" s="230"/>
      <c r="AA230" s="230"/>
      <c r="AB230" s="230"/>
      <c r="AC230" s="230"/>
      <c r="AD230" s="230"/>
      <c r="AE230" s="230"/>
      <c r="AF230" s="230"/>
      <c r="AG230" s="230"/>
      <c r="AH230" s="230"/>
      <c r="AI230" s="230"/>
      <c r="AJ230" s="231"/>
      <c r="AK230" s="263"/>
      <c r="AL230" s="230"/>
      <c r="AM230" s="230"/>
      <c r="AN230" s="230"/>
      <c r="AO230" s="230"/>
      <c r="AP230" s="230"/>
      <c r="AQ230" s="230"/>
      <c r="AR230" s="230"/>
      <c r="AS230" s="230"/>
      <c r="AT230" s="230"/>
      <c r="AU230" s="230"/>
      <c r="AV230" s="230"/>
      <c r="AW230" s="230"/>
      <c r="AX230" s="231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195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  <c r="CI230" s="195"/>
      <c r="CJ230" s="195"/>
      <c r="CK230" s="195"/>
      <c r="CL230" s="195"/>
      <c r="CM230" s="195"/>
      <c r="CN230" s="195"/>
      <c r="CO230" s="195"/>
      <c r="CP230" s="195"/>
      <c r="CQ230" s="195"/>
      <c r="CR230" s="195"/>
      <c r="CS230" s="195"/>
      <c r="CT230" s="195"/>
      <c r="CU230" s="195"/>
      <c r="CV230" s="195"/>
      <c r="CW230" s="195"/>
      <c r="CX230" s="195"/>
      <c r="CY230" s="195"/>
      <c r="CZ230" s="195"/>
      <c r="DA230" s="195"/>
      <c r="DB230" s="195"/>
      <c r="DC230" s="195"/>
      <c r="DD230" s="195"/>
    </row>
    <row r="231" spans="1:108" ht="15" customHeight="1">
      <c r="A231" s="89"/>
      <c r="B231" s="230" t="s">
        <v>390</v>
      </c>
      <c r="C231" s="230"/>
      <c r="D231" s="230"/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230"/>
      <c r="AD231" s="230"/>
      <c r="AE231" s="230"/>
      <c r="AF231" s="230"/>
      <c r="AG231" s="230"/>
      <c r="AH231" s="230"/>
      <c r="AI231" s="230"/>
      <c r="AJ231" s="231"/>
      <c r="AK231" s="263"/>
      <c r="AL231" s="230"/>
      <c r="AM231" s="230"/>
      <c r="AN231" s="230"/>
      <c r="AO231" s="230"/>
      <c r="AP231" s="230"/>
      <c r="AQ231" s="230"/>
      <c r="AR231" s="230"/>
      <c r="AS231" s="230"/>
      <c r="AT231" s="230"/>
      <c r="AU231" s="230"/>
      <c r="AV231" s="230"/>
      <c r="AW231" s="230"/>
      <c r="AX231" s="231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5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  <c r="CH231" s="195"/>
      <c r="CI231" s="195"/>
      <c r="CJ231" s="195"/>
      <c r="CK231" s="195"/>
      <c r="CL231" s="195"/>
      <c r="CM231" s="195"/>
      <c r="CN231" s="195"/>
      <c r="CO231" s="195"/>
      <c r="CP231" s="195"/>
      <c r="CQ231" s="195"/>
      <c r="CR231" s="195"/>
      <c r="CS231" s="195"/>
      <c r="CT231" s="195"/>
      <c r="CU231" s="195"/>
      <c r="CV231" s="195"/>
      <c r="CW231" s="195"/>
      <c r="CX231" s="195"/>
      <c r="CY231" s="195"/>
      <c r="CZ231" s="195"/>
      <c r="DA231" s="195"/>
      <c r="DB231" s="195"/>
      <c r="DC231" s="195"/>
      <c r="DD231" s="195"/>
    </row>
    <row r="232" spans="1:108" ht="31.5" customHeight="1">
      <c r="A232" s="89"/>
      <c r="B232" s="230" t="s">
        <v>391</v>
      </c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  <c r="AC232" s="230"/>
      <c r="AD232" s="230"/>
      <c r="AE232" s="230"/>
      <c r="AF232" s="230"/>
      <c r="AG232" s="230"/>
      <c r="AH232" s="230"/>
      <c r="AI232" s="230"/>
      <c r="AJ232" s="231"/>
      <c r="AK232" s="263"/>
      <c r="AL232" s="230"/>
      <c r="AM232" s="230"/>
      <c r="AN232" s="230"/>
      <c r="AO232" s="230"/>
      <c r="AP232" s="230"/>
      <c r="AQ232" s="230"/>
      <c r="AR232" s="230"/>
      <c r="AS232" s="230"/>
      <c r="AT232" s="230"/>
      <c r="AU232" s="230"/>
      <c r="AV232" s="230"/>
      <c r="AW232" s="230"/>
      <c r="AX232" s="231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5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  <c r="CH232" s="195"/>
      <c r="CI232" s="195"/>
      <c r="CJ232" s="195"/>
      <c r="CK232" s="195"/>
      <c r="CL232" s="195"/>
      <c r="CM232" s="195"/>
      <c r="CN232" s="195"/>
      <c r="CO232" s="195"/>
      <c r="CP232" s="195"/>
      <c r="CQ232" s="195"/>
      <c r="CR232" s="195"/>
      <c r="CS232" s="195"/>
      <c r="CT232" s="195"/>
      <c r="CU232" s="195"/>
      <c r="CV232" s="195"/>
      <c r="CW232" s="195"/>
      <c r="CX232" s="195"/>
      <c r="CY232" s="195"/>
      <c r="CZ232" s="195"/>
      <c r="DA232" s="195"/>
      <c r="DB232" s="195"/>
      <c r="DC232" s="195"/>
      <c r="DD232" s="195"/>
    </row>
    <row r="233" spans="1:108" ht="30.75" customHeight="1">
      <c r="A233" s="89"/>
      <c r="B233" s="230" t="s">
        <v>392</v>
      </c>
      <c r="C233" s="23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230"/>
      <c r="Z233" s="230"/>
      <c r="AA233" s="230"/>
      <c r="AB233" s="230"/>
      <c r="AC233" s="230"/>
      <c r="AD233" s="230"/>
      <c r="AE233" s="230"/>
      <c r="AF233" s="230"/>
      <c r="AG233" s="230"/>
      <c r="AH233" s="230"/>
      <c r="AI233" s="230"/>
      <c r="AJ233" s="231"/>
      <c r="AK233" s="263"/>
      <c r="AL233" s="230"/>
      <c r="AM233" s="230"/>
      <c r="AN233" s="230"/>
      <c r="AO233" s="230"/>
      <c r="AP233" s="230"/>
      <c r="AQ233" s="230"/>
      <c r="AR233" s="230"/>
      <c r="AS233" s="230"/>
      <c r="AT233" s="230"/>
      <c r="AU233" s="230"/>
      <c r="AV233" s="230"/>
      <c r="AW233" s="230"/>
      <c r="AX233" s="231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195"/>
      <c r="BN233" s="195"/>
      <c r="BO233" s="195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  <c r="CH233" s="195"/>
      <c r="CI233" s="195"/>
      <c r="CJ233" s="195"/>
      <c r="CK233" s="195"/>
      <c r="CL233" s="195"/>
      <c r="CM233" s="195"/>
      <c r="CN233" s="195"/>
      <c r="CO233" s="195"/>
      <c r="CP233" s="195"/>
      <c r="CQ233" s="195"/>
      <c r="CR233" s="195"/>
      <c r="CS233" s="195"/>
      <c r="CT233" s="195"/>
      <c r="CU233" s="195"/>
      <c r="CV233" s="195"/>
      <c r="CW233" s="195"/>
      <c r="CX233" s="195"/>
      <c r="CY233" s="195"/>
      <c r="CZ233" s="195"/>
      <c r="DA233" s="195"/>
      <c r="DB233" s="195"/>
      <c r="DC233" s="195"/>
      <c r="DD233" s="195"/>
    </row>
    <row r="234" spans="1:108" ht="49.5" customHeight="1">
      <c r="A234" s="89"/>
      <c r="B234" s="230" t="s">
        <v>393</v>
      </c>
      <c r="C234" s="230"/>
      <c r="D234" s="230"/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30"/>
      <c r="U234" s="230"/>
      <c r="V234" s="230"/>
      <c r="W234" s="230"/>
      <c r="X234" s="230"/>
      <c r="Y234" s="230"/>
      <c r="Z234" s="230"/>
      <c r="AA234" s="230"/>
      <c r="AB234" s="230"/>
      <c r="AC234" s="230"/>
      <c r="AD234" s="230"/>
      <c r="AE234" s="230"/>
      <c r="AF234" s="230"/>
      <c r="AG234" s="230"/>
      <c r="AH234" s="230"/>
      <c r="AI234" s="230"/>
      <c r="AJ234" s="231"/>
      <c r="AK234" s="263"/>
      <c r="AL234" s="230"/>
      <c r="AM234" s="230"/>
      <c r="AN234" s="230"/>
      <c r="AO234" s="230"/>
      <c r="AP234" s="230"/>
      <c r="AQ234" s="230"/>
      <c r="AR234" s="230"/>
      <c r="AS234" s="230"/>
      <c r="AT234" s="230"/>
      <c r="AU234" s="230"/>
      <c r="AV234" s="230"/>
      <c r="AW234" s="230"/>
      <c r="AX234" s="231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195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  <c r="CH234" s="195"/>
      <c r="CI234" s="195"/>
      <c r="CJ234" s="195"/>
      <c r="CK234" s="195"/>
      <c r="CL234" s="195"/>
      <c r="CM234" s="195"/>
      <c r="CN234" s="195"/>
      <c r="CO234" s="195"/>
      <c r="CP234" s="195"/>
      <c r="CQ234" s="195"/>
      <c r="CR234" s="195"/>
      <c r="CS234" s="195"/>
      <c r="CT234" s="195"/>
      <c r="CU234" s="195"/>
      <c r="CV234" s="195"/>
      <c r="CW234" s="195"/>
      <c r="CX234" s="195"/>
      <c r="CY234" s="195"/>
      <c r="CZ234" s="195"/>
      <c r="DA234" s="195"/>
      <c r="DB234" s="195"/>
      <c r="DC234" s="195"/>
      <c r="DD234" s="195"/>
    </row>
    <row r="235" spans="1:108" ht="48" customHeight="1">
      <c r="A235" s="89"/>
      <c r="B235" s="230" t="s">
        <v>394</v>
      </c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230"/>
      <c r="V235" s="230"/>
      <c r="W235" s="230"/>
      <c r="X235" s="230"/>
      <c r="Y235" s="230"/>
      <c r="Z235" s="230"/>
      <c r="AA235" s="230"/>
      <c r="AB235" s="230"/>
      <c r="AC235" s="230"/>
      <c r="AD235" s="230"/>
      <c r="AE235" s="230"/>
      <c r="AF235" s="230"/>
      <c r="AG235" s="230"/>
      <c r="AH235" s="230"/>
      <c r="AI235" s="230"/>
      <c r="AJ235" s="231"/>
      <c r="AK235" s="263"/>
      <c r="AL235" s="230"/>
      <c r="AM235" s="230"/>
      <c r="AN235" s="230"/>
      <c r="AO235" s="230"/>
      <c r="AP235" s="230"/>
      <c r="AQ235" s="230"/>
      <c r="AR235" s="230"/>
      <c r="AS235" s="230"/>
      <c r="AT235" s="230"/>
      <c r="AU235" s="230"/>
      <c r="AV235" s="230"/>
      <c r="AW235" s="230"/>
      <c r="AX235" s="231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  <c r="BK235" s="195"/>
      <c r="BL235" s="195"/>
      <c r="BM235" s="195"/>
      <c r="BN235" s="195"/>
      <c r="BO235" s="195"/>
      <c r="BP235" s="195"/>
      <c r="BQ235" s="195"/>
      <c r="BR235" s="195"/>
      <c r="BS235" s="195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  <c r="CH235" s="195"/>
      <c r="CI235" s="195"/>
      <c r="CJ235" s="195"/>
      <c r="CK235" s="195"/>
      <c r="CL235" s="195"/>
      <c r="CM235" s="195"/>
      <c r="CN235" s="195"/>
      <c r="CO235" s="195"/>
      <c r="CP235" s="195"/>
      <c r="CQ235" s="195"/>
      <c r="CR235" s="195"/>
      <c r="CS235" s="195"/>
      <c r="CT235" s="195"/>
      <c r="CU235" s="195"/>
      <c r="CV235" s="195"/>
      <c r="CW235" s="195"/>
      <c r="CX235" s="195"/>
      <c r="CY235" s="195"/>
      <c r="CZ235" s="195"/>
      <c r="DA235" s="195"/>
      <c r="DB235" s="195"/>
      <c r="DC235" s="195"/>
      <c r="DD235" s="195"/>
    </row>
    <row r="236" spans="1:108" ht="15.75">
      <c r="A236" s="89"/>
      <c r="B236" s="230" t="s">
        <v>395</v>
      </c>
      <c r="C236" s="230"/>
      <c r="D236" s="230"/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  <c r="AA236" s="230"/>
      <c r="AB236" s="230"/>
      <c r="AC236" s="230"/>
      <c r="AD236" s="230"/>
      <c r="AE236" s="230"/>
      <c r="AF236" s="230"/>
      <c r="AG236" s="230"/>
      <c r="AH236" s="230"/>
      <c r="AI236" s="230"/>
      <c r="AJ236" s="231"/>
      <c r="AK236" s="263"/>
      <c r="AL236" s="230"/>
      <c r="AM236" s="230"/>
      <c r="AN236" s="230"/>
      <c r="AO236" s="230"/>
      <c r="AP236" s="230"/>
      <c r="AQ236" s="230"/>
      <c r="AR236" s="230"/>
      <c r="AS236" s="230"/>
      <c r="AT236" s="230"/>
      <c r="AU236" s="230"/>
      <c r="AV236" s="230"/>
      <c r="AW236" s="230"/>
      <c r="AX236" s="231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  <c r="BI236" s="195"/>
      <c r="BJ236" s="195"/>
      <c r="BK236" s="195"/>
      <c r="BL236" s="195"/>
      <c r="BM236" s="195"/>
      <c r="BN236" s="195"/>
      <c r="BO236" s="195"/>
      <c r="BP236" s="195"/>
      <c r="BQ236" s="195"/>
      <c r="BR236" s="195"/>
      <c r="BS236" s="195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  <c r="CH236" s="195"/>
      <c r="CI236" s="195"/>
      <c r="CJ236" s="195"/>
      <c r="CK236" s="195"/>
      <c r="CL236" s="195"/>
      <c r="CM236" s="195"/>
      <c r="CN236" s="195"/>
      <c r="CO236" s="195"/>
      <c r="CP236" s="195"/>
      <c r="CQ236" s="195"/>
      <c r="CR236" s="195"/>
      <c r="CS236" s="195"/>
      <c r="CT236" s="195"/>
      <c r="CU236" s="195"/>
      <c r="CV236" s="195"/>
      <c r="CW236" s="195"/>
      <c r="CX236" s="195"/>
      <c r="CY236" s="195"/>
      <c r="CZ236" s="195"/>
      <c r="DA236" s="195"/>
      <c r="DB236" s="195"/>
      <c r="DC236" s="195"/>
      <c r="DD236" s="195"/>
    </row>
    <row r="237" spans="1:108" ht="15" customHeight="1">
      <c r="A237" s="89"/>
      <c r="B237" s="230" t="s">
        <v>396</v>
      </c>
      <c r="C237" s="230"/>
      <c r="D237" s="230"/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  <c r="AC237" s="230"/>
      <c r="AD237" s="230"/>
      <c r="AE237" s="230"/>
      <c r="AF237" s="230"/>
      <c r="AG237" s="230"/>
      <c r="AH237" s="230"/>
      <c r="AI237" s="230"/>
      <c r="AJ237" s="231"/>
      <c r="AK237" s="263"/>
      <c r="AL237" s="230"/>
      <c r="AM237" s="230"/>
      <c r="AN237" s="230"/>
      <c r="AO237" s="230"/>
      <c r="AP237" s="230"/>
      <c r="AQ237" s="230"/>
      <c r="AR237" s="230"/>
      <c r="AS237" s="230"/>
      <c r="AT237" s="230"/>
      <c r="AU237" s="230"/>
      <c r="AV237" s="230"/>
      <c r="AW237" s="230"/>
      <c r="AX237" s="231"/>
      <c r="AY237" s="195"/>
      <c r="AZ237" s="195"/>
      <c r="BA237" s="195"/>
      <c r="BB237" s="195"/>
      <c r="BC237" s="195"/>
      <c r="BD237" s="195"/>
      <c r="BE237" s="195"/>
      <c r="BF237" s="195"/>
      <c r="BG237" s="195"/>
      <c r="BH237" s="195"/>
      <c r="BI237" s="195"/>
      <c r="BJ237" s="195"/>
      <c r="BK237" s="195"/>
      <c r="BL237" s="195"/>
      <c r="BM237" s="195"/>
      <c r="BN237" s="195"/>
      <c r="BO237" s="195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  <c r="CH237" s="195"/>
      <c r="CI237" s="195"/>
      <c r="CJ237" s="195"/>
      <c r="CK237" s="195"/>
      <c r="CL237" s="195"/>
      <c r="CM237" s="195"/>
      <c r="CN237" s="195"/>
      <c r="CO237" s="195"/>
      <c r="CP237" s="195"/>
      <c r="CQ237" s="195"/>
      <c r="CR237" s="195"/>
      <c r="CS237" s="195"/>
      <c r="CT237" s="195"/>
      <c r="CU237" s="195"/>
      <c r="CV237" s="195"/>
      <c r="CW237" s="195"/>
      <c r="CX237" s="195"/>
      <c r="CY237" s="195"/>
      <c r="CZ237" s="195"/>
      <c r="DA237" s="195"/>
      <c r="DB237" s="195"/>
      <c r="DC237" s="195"/>
      <c r="DD237" s="195"/>
    </row>
    <row r="238" spans="1:108" ht="15.75">
      <c r="A238" s="270" t="s">
        <v>397</v>
      </c>
      <c r="B238" s="271"/>
      <c r="C238" s="271"/>
      <c r="D238" s="271"/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71"/>
      <c r="U238" s="271"/>
      <c r="V238" s="271"/>
      <c r="W238" s="271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1"/>
      <c r="AW238" s="271"/>
      <c r="AX238" s="271"/>
      <c r="AY238" s="271"/>
      <c r="AZ238" s="271"/>
      <c r="BA238" s="271"/>
      <c r="BB238" s="271"/>
      <c r="BC238" s="271"/>
      <c r="BD238" s="271"/>
      <c r="BE238" s="271"/>
      <c r="BF238" s="271"/>
      <c r="BG238" s="271"/>
      <c r="BH238" s="271"/>
      <c r="BI238" s="271"/>
      <c r="BJ238" s="271"/>
      <c r="BK238" s="271"/>
      <c r="BL238" s="271"/>
      <c r="BM238" s="271"/>
      <c r="BN238" s="271"/>
      <c r="BO238" s="271"/>
      <c r="BP238" s="271"/>
      <c r="BQ238" s="271"/>
      <c r="BR238" s="271"/>
      <c r="BS238" s="271"/>
      <c r="BT238" s="271"/>
      <c r="BU238" s="271"/>
      <c r="BV238" s="271"/>
      <c r="BW238" s="271"/>
      <c r="BX238" s="271"/>
      <c r="BY238" s="271"/>
      <c r="BZ238" s="271"/>
      <c r="CA238" s="271"/>
      <c r="CB238" s="271"/>
      <c r="CC238" s="271"/>
      <c r="CD238" s="271"/>
      <c r="CE238" s="271"/>
      <c r="CF238" s="271"/>
      <c r="CG238" s="271"/>
      <c r="CH238" s="271"/>
      <c r="CI238" s="271"/>
      <c r="CJ238" s="271"/>
      <c r="CK238" s="271"/>
      <c r="CL238" s="271"/>
      <c r="CM238" s="271"/>
      <c r="CN238" s="271"/>
      <c r="CO238" s="271"/>
      <c r="CP238" s="271"/>
      <c r="CQ238" s="271"/>
      <c r="CR238" s="271"/>
      <c r="CS238" s="271"/>
      <c r="CT238" s="271"/>
      <c r="CU238" s="271"/>
      <c r="CV238" s="271"/>
      <c r="CW238" s="271"/>
      <c r="CX238" s="271"/>
      <c r="CY238" s="271"/>
      <c r="CZ238" s="271"/>
      <c r="DA238" s="271"/>
      <c r="DB238" s="271"/>
      <c r="DC238" s="271"/>
      <c r="DD238" s="272"/>
    </row>
    <row r="239" spans="1:108" ht="15" customHeight="1">
      <c r="A239" s="89"/>
      <c r="B239" s="230" t="s">
        <v>398</v>
      </c>
      <c r="C239" s="230"/>
      <c r="D239" s="230"/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30"/>
      <c r="U239" s="230"/>
      <c r="V239" s="230"/>
      <c r="W239" s="230"/>
      <c r="X239" s="230"/>
      <c r="Y239" s="230"/>
      <c r="Z239" s="230"/>
      <c r="AA239" s="230"/>
      <c r="AB239" s="230"/>
      <c r="AC239" s="230"/>
      <c r="AD239" s="230"/>
      <c r="AE239" s="230"/>
      <c r="AF239" s="230"/>
      <c r="AG239" s="230"/>
      <c r="AH239" s="230"/>
      <c r="AI239" s="230"/>
      <c r="AJ239" s="231"/>
      <c r="AK239" s="263"/>
      <c r="AL239" s="230"/>
      <c r="AM239" s="230"/>
      <c r="AN239" s="230"/>
      <c r="AO239" s="230"/>
      <c r="AP239" s="230"/>
      <c r="AQ239" s="230"/>
      <c r="AR239" s="230"/>
      <c r="AS239" s="230"/>
      <c r="AT239" s="230"/>
      <c r="AU239" s="230"/>
      <c r="AV239" s="230"/>
      <c r="AW239" s="230"/>
      <c r="AX239" s="231"/>
      <c r="AY239" s="195"/>
      <c r="AZ239" s="195"/>
      <c r="BA239" s="195"/>
      <c r="BB239" s="195"/>
      <c r="BC239" s="195"/>
      <c r="BD239" s="195"/>
      <c r="BE239" s="195"/>
      <c r="BF239" s="195"/>
      <c r="BG239" s="195"/>
      <c r="BH239" s="195"/>
      <c r="BI239" s="195"/>
      <c r="BJ239" s="195"/>
      <c r="BK239" s="195"/>
      <c r="BL239" s="195"/>
      <c r="BM239" s="195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  <c r="CH239" s="195"/>
      <c r="CI239" s="195"/>
      <c r="CJ239" s="195"/>
      <c r="CK239" s="195"/>
      <c r="CL239" s="195"/>
      <c r="CM239" s="195"/>
      <c r="CN239" s="195"/>
      <c r="CO239" s="195"/>
      <c r="CP239" s="195"/>
      <c r="CQ239" s="195"/>
      <c r="CR239" s="195"/>
      <c r="CS239" s="195"/>
      <c r="CT239" s="195"/>
      <c r="CU239" s="195"/>
      <c r="CV239" s="195"/>
      <c r="CW239" s="195"/>
      <c r="CX239" s="195"/>
      <c r="CY239" s="195"/>
      <c r="CZ239" s="195"/>
      <c r="DA239" s="195"/>
      <c r="DB239" s="195"/>
      <c r="DC239" s="195"/>
      <c r="DD239" s="195"/>
    </row>
    <row r="240" spans="1:108" ht="49.5" customHeight="1">
      <c r="A240" s="89"/>
      <c r="B240" s="230" t="s">
        <v>399</v>
      </c>
      <c r="C240" s="230"/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30"/>
      <c r="U240" s="230"/>
      <c r="V240" s="230"/>
      <c r="W240" s="230"/>
      <c r="X240" s="230"/>
      <c r="Y240" s="230"/>
      <c r="Z240" s="230"/>
      <c r="AA240" s="230"/>
      <c r="AB240" s="230"/>
      <c r="AC240" s="230"/>
      <c r="AD240" s="230"/>
      <c r="AE240" s="230"/>
      <c r="AF240" s="230"/>
      <c r="AG240" s="230"/>
      <c r="AH240" s="230"/>
      <c r="AI240" s="230"/>
      <c r="AJ240" s="231"/>
      <c r="AK240" s="263"/>
      <c r="AL240" s="230"/>
      <c r="AM240" s="230"/>
      <c r="AN240" s="230"/>
      <c r="AO240" s="230"/>
      <c r="AP240" s="230"/>
      <c r="AQ240" s="230"/>
      <c r="AR240" s="230"/>
      <c r="AS240" s="230"/>
      <c r="AT240" s="230"/>
      <c r="AU240" s="230"/>
      <c r="AV240" s="230"/>
      <c r="AW240" s="230"/>
      <c r="AX240" s="231"/>
      <c r="AY240" s="195"/>
      <c r="AZ240" s="195"/>
      <c r="BA240" s="195"/>
      <c r="BB240" s="195"/>
      <c r="BC240" s="195"/>
      <c r="BD240" s="195"/>
      <c r="BE240" s="195"/>
      <c r="BF240" s="195"/>
      <c r="BG240" s="195"/>
      <c r="BH240" s="195"/>
      <c r="BI240" s="195"/>
      <c r="BJ240" s="195"/>
      <c r="BK240" s="195"/>
      <c r="BL240" s="195"/>
      <c r="BM240" s="195"/>
      <c r="BN240" s="195"/>
      <c r="BO240" s="195"/>
      <c r="BP240" s="195"/>
      <c r="BQ240" s="195"/>
      <c r="BR240" s="195"/>
      <c r="BS240" s="195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  <c r="CH240" s="195"/>
      <c r="CI240" s="195"/>
      <c r="CJ240" s="195"/>
      <c r="CK240" s="195"/>
      <c r="CL240" s="195"/>
      <c r="CM240" s="195"/>
      <c r="CN240" s="195"/>
      <c r="CO240" s="195"/>
      <c r="CP240" s="195"/>
      <c r="CQ240" s="195"/>
      <c r="CR240" s="195"/>
      <c r="CS240" s="195"/>
      <c r="CT240" s="195"/>
      <c r="CU240" s="195"/>
      <c r="CV240" s="195"/>
      <c r="CW240" s="195"/>
      <c r="CX240" s="195"/>
      <c r="CY240" s="195"/>
      <c r="CZ240" s="195"/>
      <c r="DA240" s="195"/>
      <c r="DB240" s="195"/>
      <c r="DC240" s="195"/>
      <c r="DD240" s="195"/>
    </row>
    <row r="241" spans="1:108" ht="33" customHeight="1">
      <c r="A241" s="89"/>
      <c r="B241" s="230" t="s">
        <v>400</v>
      </c>
      <c r="C241" s="230"/>
      <c r="D241" s="230"/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  <c r="Z241" s="230"/>
      <c r="AA241" s="230"/>
      <c r="AB241" s="230"/>
      <c r="AC241" s="230"/>
      <c r="AD241" s="230"/>
      <c r="AE241" s="230"/>
      <c r="AF241" s="230"/>
      <c r="AG241" s="230"/>
      <c r="AH241" s="230"/>
      <c r="AI241" s="230"/>
      <c r="AJ241" s="231"/>
      <c r="AK241" s="263"/>
      <c r="AL241" s="230"/>
      <c r="AM241" s="230"/>
      <c r="AN241" s="230"/>
      <c r="AO241" s="230"/>
      <c r="AP241" s="230"/>
      <c r="AQ241" s="230"/>
      <c r="AR241" s="230"/>
      <c r="AS241" s="230"/>
      <c r="AT241" s="230"/>
      <c r="AU241" s="230"/>
      <c r="AV241" s="230"/>
      <c r="AW241" s="230"/>
      <c r="AX241" s="231"/>
      <c r="AY241" s="195"/>
      <c r="AZ241" s="195"/>
      <c r="BA241" s="195"/>
      <c r="BB241" s="195"/>
      <c r="BC241" s="195"/>
      <c r="BD241" s="195"/>
      <c r="BE241" s="195"/>
      <c r="BF241" s="195"/>
      <c r="BG241" s="195"/>
      <c r="BH241" s="195"/>
      <c r="BI241" s="195"/>
      <c r="BJ241" s="195"/>
      <c r="BK241" s="195"/>
      <c r="BL241" s="195"/>
      <c r="BM241" s="195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  <c r="CH241" s="195"/>
      <c r="CI241" s="195"/>
      <c r="CJ241" s="195"/>
      <c r="CK241" s="195"/>
      <c r="CL241" s="195"/>
      <c r="CM241" s="195"/>
      <c r="CN241" s="195"/>
      <c r="CO241" s="195"/>
      <c r="CP241" s="195"/>
      <c r="CQ241" s="195"/>
      <c r="CR241" s="195"/>
      <c r="CS241" s="195"/>
      <c r="CT241" s="195"/>
      <c r="CU241" s="195"/>
      <c r="CV241" s="195"/>
      <c r="CW241" s="195"/>
      <c r="CX241" s="195"/>
      <c r="CY241" s="195"/>
      <c r="CZ241" s="195"/>
      <c r="DA241" s="195"/>
      <c r="DB241" s="195"/>
      <c r="DC241" s="195"/>
      <c r="DD241" s="195"/>
    </row>
    <row r="242" spans="1:108" ht="31.5" customHeight="1">
      <c r="A242" s="89"/>
      <c r="B242" s="230" t="s">
        <v>401</v>
      </c>
      <c r="C242" s="230"/>
      <c r="D242" s="230"/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230"/>
      <c r="AC242" s="230"/>
      <c r="AD242" s="230"/>
      <c r="AE242" s="230"/>
      <c r="AF242" s="230"/>
      <c r="AG242" s="230"/>
      <c r="AH242" s="230"/>
      <c r="AI242" s="230"/>
      <c r="AJ242" s="231"/>
      <c r="AK242" s="263"/>
      <c r="AL242" s="230"/>
      <c r="AM242" s="230"/>
      <c r="AN242" s="230"/>
      <c r="AO242" s="230"/>
      <c r="AP242" s="230"/>
      <c r="AQ242" s="230"/>
      <c r="AR242" s="230"/>
      <c r="AS242" s="230"/>
      <c r="AT242" s="230"/>
      <c r="AU242" s="230"/>
      <c r="AV242" s="230"/>
      <c r="AW242" s="230"/>
      <c r="AX242" s="231"/>
      <c r="AY242" s="195"/>
      <c r="AZ242" s="195"/>
      <c r="BA242" s="195"/>
      <c r="BB242" s="195"/>
      <c r="BC242" s="195"/>
      <c r="BD242" s="195"/>
      <c r="BE242" s="195"/>
      <c r="BF242" s="195"/>
      <c r="BG242" s="195"/>
      <c r="BH242" s="195"/>
      <c r="BI242" s="195"/>
      <c r="BJ242" s="195"/>
      <c r="BK242" s="195"/>
      <c r="BL242" s="195"/>
      <c r="BM242" s="195"/>
      <c r="BN242" s="195"/>
      <c r="BO242" s="195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  <c r="CH242" s="195"/>
      <c r="CI242" s="195"/>
      <c r="CJ242" s="195"/>
      <c r="CK242" s="195"/>
      <c r="CL242" s="195"/>
      <c r="CM242" s="195"/>
      <c r="CN242" s="195"/>
      <c r="CO242" s="195"/>
      <c r="CP242" s="195"/>
      <c r="CQ242" s="195"/>
      <c r="CR242" s="195"/>
      <c r="CS242" s="195"/>
      <c r="CT242" s="195"/>
      <c r="CU242" s="195"/>
      <c r="CV242" s="195"/>
      <c r="CW242" s="195"/>
      <c r="CX242" s="195"/>
      <c r="CY242" s="195"/>
      <c r="CZ242" s="195"/>
      <c r="DA242" s="195"/>
      <c r="DB242" s="195"/>
      <c r="DC242" s="195"/>
      <c r="DD242" s="195"/>
    </row>
    <row r="243" spans="1:108" ht="33" customHeight="1">
      <c r="A243" s="89"/>
      <c r="B243" s="230" t="s">
        <v>402</v>
      </c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  <c r="Z243" s="230"/>
      <c r="AA243" s="230"/>
      <c r="AB243" s="230"/>
      <c r="AC243" s="230"/>
      <c r="AD243" s="230"/>
      <c r="AE243" s="230"/>
      <c r="AF243" s="230"/>
      <c r="AG243" s="230"/>
      <c r="AH243" s="230"/>
      <c r="AI243" s="230"/>
      <c r="AJ243" s="231"/>
      <c r="AK243" s="263"/>
      <c r="AL243" s="230"/>
      <c r="AM243" s="230"/>
      <c r="AN243" s="230"/>
      <c r="AO243" s="230"/>
      <c r="AP243" s="230"/>
      <c r="AQ243" s="230"/>
      <c r="AR243" s="230"/>
      <c r="AS243" s="230"/>
      <c r="AT243" s="230"/>
      <c r="AU243" s="230"/>
      <c r="AV243" s="230"/>
      <c r="AW243" s="230"/>
      <c r="AX243" s="231"/>
      <c r="AY243" s="195"/>
      <c r="AZ243" s="195"/>
      <c r="BA243" s="195"/>
      <c r="BB243" s="195"/>
      <c r="BC243" s="195"/>
      <c r="BD243" s="195"/>
      <c r="BE243" s="195"/>
      <c r="BF243" s="195"/>
      <c r="BG243" s="195"/>
      <c r="BH243" s="195"/>
      <c r="BI243" s="195"/>
      <c r="BJ243" s="195"/>
      <c r="BK243" s="195"/>
      <c r="BL243" s="195"/>
      <c r="BM243" s="195"/>
      <c r="BN243" s="195"/>
      <c r="BO243" s="195"/>
      <c r="BP243" s="195"/>
      <c r="BQ243" s="195"/>
      <c r="BR243" s="195"/>
      <c r="BS243" s="195"/>
      <c r="BT243" s="195"/>
      <c r="BU243" s="195"/>
      <c r="BV243" s="195"/>
      <c r="BW243" s="195"/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  <c r="CH243" s="195"/>
      <c r="CI243" s="195"/>
      <c r="CJ243" s="195"/>
      <c r="CK243" s="195"/>
      <c r="CL243" s="195"/>
      <c r="CM243" s="195"/>
      <c r="CN243" s="195"/>
      <c r="CO243" s="195"/>
      <c r="CP243" s="195"/>
      <c r="CQ243" s="195"/>
      <c r="CR243" s="195"/>
      <c r="CS243" s="195"/>
      <c r="CT243" s="195"/>
      <c r="CU243" s="195"/>
      <c r="CV243" s="195"/>
      <c r="CW243" s="195"/>
      <c r="CX243" s="195"/>
      <c r="CY243" s="195"/>
      <c r="CZ243" s="195"/>
      <c r="DA243" s="195"/>
      <c r="DB243" s="195"/>
      <c r="DC243" s="195"/>
      <c r="DD243" s="195"/>
    </row>
    <row r="244" spans="1:108" ht="15.75">
      <c r="A244" s="270" t="s">
        <v>403</v>
      </c>
      <c r="B244" s="271"/>
      <c r="C244" s="271"/>
      <c r="D244" s="271"/>
      <c r="E244" s="271"/>
      <c r="F244" s="271"/>
      <c r="G244" s="271"/>
      <c r="H244" s="271"/>
      <c r="I244" s="271"/>
      <c r="J244" s="271"/>
      <c r="K244" s="271"/>
      <c r="L244" s="271"/>
      <c r="M244" s="271"/>
      <c r="N244" s="271"/>
      <c r="O244" s="271"/>
      <c r="P244" s="271"/>
      <c r="Q244" s="271"/>
      <c r="R244" s="271"/>
      <c r="S244" s="271"/>
      <c r="T244" s="271"/>
      <c r="U244" s="271"/>
      <c r="V244" s="271"/>
      <c r="W244" s="271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  <c r="BA244" s="271"/>
      <c r="BB244" s="271"/>
      <c r="BC244" s="271"/>
      <c r="BD244" s="271"/>
      <c r="BE244" s="271"/>
      <c r="BF244" s="271"/>
      <c r="BG244" s="271"/>
      <c r="BH244" s="271"/>
      <c r="BI244" s="271"/>
      <c r="BJ244" s="271"/>
      <c r="BK244" s="271"/>
      <c r="BL244" s="271"/>
      <c r="BM244" s="271"/>
      <c r="BN244" s="271"/>
      <c r="BO244" s="271"/>
      <c r="BP244" s="271"/>
      <c r="BQ244" s="271"/>
      <c r="BR244" s="271"/>
      <c r="BS244" s="271"/>
      <c r="BT244" s="271"/>
      <c r="BU244" s="271"/>
      <c r="BV244" s="271"/>
      <c r="BW244" s="271"/>
      <c r="BX244" s="271"/>
      <c r="BY244" s="271"/>
      <c r="BZ244" s="271"/>
      <c r="CA244" s="271"/>
      <c r="CB244" s="271"/>
      <c r="CC244" s="271"/>
      <c r="CD244" s="271"/>
      <c r="CE244" s="271"/>
      <c r="CF244" s="271"/>
      <c r="CG244" s="271"/>
      <c r="CH244" s="271"/>
      <c r="CI244" s="271"/>
      <c r="CJ244" s="271"/>
      <c r="CK244" s="271"/>
      <c r="CL244" s="271"/>
      <c r="CM244" s="271"/>
      <c r="CN244" s="271"/>
      <c r="CO244" s="271"/>
      <c r="CP244" s="271"/>
      <c r="CQ244" s="271"/>
      <c r="CR244" s="271"/>
      <c r="CS244" s="271"/>
      <c r="CT244" s="271"/>
      <c r="CU244" s="271"/>
      <c r="CV244" s="271"/>
      <c r="CW244" s="271"/>
      <c r="CX244" s="271"/>
      <c r="CY244" s="271"/>
      <c r="CZ244" s="271"/>
      <c r="DA244" s="271"/>
      <c r="DB244" s="271"/>
      <c r="DC244" s="271"/>
      <c r="DD244" s="272"/>
    </row>
    <row r="245" spans="1:108" ht="15" customHeight="1">
      <c r="A245" s="89"/>
      <c r="B245" s="230" t="s">
        <v>404</v>
      </c>
      <c r="C245" s="230"/>
      <c r="D245" s="230"/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230"/>
      <c r="AD245" s="230"/>
      <c r="AE245" s="230"/>
      <c r="AF245" s="230"/>
      <c r="AG245" s="230"/>
      <c r="AH245" s="230"/>
      <c r="AI245" s="230"/>
      <c r="AJ245" s="231"/>
      <c r="AK245" s="263"/>
      <c r="AL245" s="230"/>
      <c r="AM245" s="230"/>
      <c r="AN245" s="230"/>
      <c r="AO245" s="230"/>
      <c r="AP245" s="230"/>
      <c r="AQ245" s="230"/>
      <c r="AR245" s="230"/>
      <c r="AS245" s="230"/>
      <c r="AT245" s="230"/>
      <c r="AU245" s="230"/>
      <c r="AV245" s="230"/>
      <c r="AW245" s="230"/>
      <c r="AX245" s="231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5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  <c r="CH245" s="195"/>
      <c r="CI245" s="195"/>
      <c r="CJ245" s="195"/>
      <c r="CK245" s="195"/>
      <c r="CL245" s="195"/>
      <c r="CM245" s="195"/>
      <c r="CN245" s="195"/>
      <c r="CO245" s="195"/>
      <c r="CP245" s="195"/>
      <c r="CQ245" s="195"/>
      <c r="CR245" s="195"/>
      <c r="CS245" s="195"/>
      <c r="CT245" s="195"/>
      <c r="CU245" s="195"/>
      <c r="CV245" s="195"/>
      <c r="CW245" s="195"/>
      <c r="CX245" s="195"/>
      <c r="CY245" s="195"/>
      <c r="CZ245" s="195"/>
      <c r="DA245" s="195"/>
      <c r="DB245" s="195"/>
      <c r="DC245" s="195"/>
      <c r="DD245" s="195"/>
    </row>
    <row r="246" spans="1:108" ht="48" customHeight="1">
      <c r="A246" s="89"/>
      <c r="B246" s="230" t="s">
        <v>405</v>
      </c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  <c r="AD246" s="230"/>
      <c r="AE246" s="230"/>
      <c r="AF246" s="230"/>
      <c r="AG246" s="230"/>
      <c r="AH246" s="230"/>
      <c r="AI246" s="230"/>
      <c r="AJ246" s="231"/>
      <c r="AK246" s="263"/>
      <c r="AL246" s="230"/>
      <c r="AM246" s="230"/>
      <c r="AN246" s="230"/>
      <c r="AO246" s="230"/>
      <c r="AP246" s="230"/>
      <c r="AQ246" s="230"/>
      <c r="AR246" s="230"/>
      <c r="AS246" s="230"/>
      <c r="AT246" s="230"/>
      <c r="AU246" s="230"/>
      <c r="AV246" s="230"/>
      <c r="AW246" s="230"/>
      <c r="AX246" s="231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5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  <c r="CH246" s="195"/>
      <c r="CI246" s="195"/>
      <c r="CJ246" s="195"/>
      <c r="CK246" s="195"/>
      <c r="CL246" s="195"/>
      <c r="CM246" s="195"/>
      <c r="CN246" s="195"/>
      <c r="CO246" s="195"/>
      <c r="CP246" s="195"/>
      <c r="CQ246" s="195"/>
      <c r="CR246" s="195"/>
      <c r="CS246" s="195"/>
      <c r="CT246" s="195"/>
      <c r="CU246" s="195"/>
      <c r="CV246" s="195"/>
      <c r="CW246" s="195"/>
      <c r="CX246" s="195"/>
      <c r="CY246" s="195"/>
      <c r="CZ246" s="195"/>
      <c r="DA246" s="195"/>
      <c r="DB246" s="195"/>
      <c r="DC246" s="195"/>
      <c r="DD246" s="195"/>
    </row>
    <row r="247" spans="1:108" ht="48" customHeight="1">
      <c r="A247" s="89"/>
      <c r="B247" s="230" t="s">
        <v>406</v>
      </c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0"/>
      <c r="AG247" s="230"/>
      <c r="AH247" s="230"/>
      <c r="AI247" s="230"/>
      <c r="AJ247" s="231"/>
      <c r="AK247" s="263"/>
      <c r="AL247" s="230"/>
      <c r="AM247" s="230"/>
      <c r="AN247" s="230"/>
      <c r="AO247" s="230"/>
      <c r="AP247" s="230"/>
      <c r="AQ247" s="230"/>
      <c r="AR247" s="230"/>
      <c r="AS247" s="230"/>
      <c r="AT247" s="230"/>
      <c r="AU247" s="230"/>
      <c r="AV247" s="230"/>
      <c r="AW247" s="230"/>
      <c r="AX247" s="231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5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  <c r="CH247" s="195"/>
      <c r="CI247" s="195"/>
      <c r="CJ247" s="195"/>
      <c r="CK247" s="195"/>
      <c r="CL247" s="195"/>
      <c r="CM247" s="195"/>
      <c r="CN247" s="195"/>
      <c r="CO247" s="195"/>
      <c r="CP247" s="195"/>
      <c r="CQ247" s="195"/>
      <c r="CR247" s="195"/>
      <c r="CS247" s="195"/>
      <c r="CT247" s="195"/>
      <c r="CU247" s="195"/>
      <c r="CV247" s="195"/>
      <c r="CW247" s="195"/>
      <c r="CX247" s="195"/>
      <c r="CY247" s="195"/>
      <c r="CZ247" s="195"/>
      <c r="DA247" s="195"/>
      <c r="DB247" s="195"/>
      <c r="DC247" s="195"/>
      <c r="DD247" s="195"/>
    </row>
    <row r="248" spans="1:108" ht="15.75">
      <c r="A248" s="270" t="s">
        <v>407</v>
      </c>
      <c r="B248" s="271"/>
      <c r="C248" s="271"/>
      <c r="D248" s="271"/>
      <c r="E248" s="271"/>
      <c r="F248" s="271"/>
      <c r="G248" s="271"/>
      <c r="H248" s="271"/>
      <c r="I248" s="271"/>
      <c r="J248" s="271"/>
      <c r="K248" s="271"/>
      <c r="L248" s="271"/>
      <c r="M248" s="271"/>
      <c r="N248" s="271"/>
      <c r="O248" s="271"/>
      <c r="P248" s="271"/>
      <c r="Q248" s="271"/>
      <c r="R248" s="271"/>
      <c r="S248" s="271"/>
      <c r="T248" s="271"/>
      <c r="U248" s="271"/>
      <c r="V248" s="271"/>
      <c r="W248" s="271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  <c r="BA248" s="271"/>
      <c r="BB248" s="271"/>
      <c r="BC248" s="271"/>
      <c r="BD248" s="271"/>
      <c r="BE248" s="271"/>
      <c r="BF248" s="271"/>
      <c r="BG248" s="271"/>
      <c r="BH248" s="271"/>
      <c r="BI248" s="271"/>
      <c r="BJ248" s="271"/>
      <c r="BK248" s="271"/>
      <c r="BL248" s="271"/>
      <c r="BM248" s="271"/>
      <c r="BN248" s="271"/>
      <c r="BO248" s="271"/>
      <c r="BP248" s="271"/>
      <c r="BQ248" s="271"/>
      <c r="BR248" s="271"/>
      <c r="BS248" s="271"/>
      <c r="BT248" s="271"/>
      <c r="BU248" s="271"/>
      <c r="BV248" s="271"/>
      <c r="BW248" s="271"/>
      <c r="BX248" s="271"/>
      <c r="BY248" s="271"/>
      <c r="BZ248" s="271"/>
      <c r="CA248" s="271"/>
      <c r="CB248" s="271"/>
      <c r="CC248" s="271"/>
      <c r="CD248" s="271"/>
      <c r="CE248" s="271"/>
      <c r="CF248" s="271"/>
      <c r="CG248" s="271"/>
      <c r="CH248" s="271"/>
      <c r="CI248" s="271"/>
      <c r="CJ248" s="271"/>
      <c r="CK248" s="271"/>
      <c r="CL248" s="271"/>
      <c r="CM248" s="271"/>
      <c r="CN248" s="271"/>
      <c r="CO248" s="271"/>
      <c r="CP248" s="271"/>
      <c r="CQ248" s="271"/>
      <c r="CR248" s="271"/>
      <c r="CS248" s="271"/>
      <c r="CT248" s="271"/>
      <c r="CU248" s="271"/>
      <c r="CV248" s="271"/>
      <c r="CW248" s="271"/>
      <c r="CX248" s="271"/>
      <c r="CY248" s="271"/>
      <c r="CZ248" s="271"/>
      <c r="DA248" s="271"/>
      <c r="DB248" s="271"/>
      <c r="DC248" s="271"/>
      <c r="DD248" s="272"/>
    </row>
    <row r="249" spans="1:108" ht="15" customHeight="1">
      <c r="A249" s="89"/>
      <c r="B249" s="230" t="s">
        <v>408</v>
      </c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30"/>
      <c r="U249" s="230"/>
      <c r="V249" s="230"/>
      <c r="W249" s="230"/>
      <c r="X249" s="230"/>
      <c r="Y249" s="230"/>
      <c r="Z249" s="230"/>
      <c r="AA249" s="230"/>
      <c r="AB249" s="230"/>
      <c r="AC249" s="230"/>
      <c r="AD249" s="230"/>
      <c r="AE249" s="230"/>
      <c r="AF249" s="230"/>
      <c r="AG249" s="230"/>
      <c r="AH249" s="230"/>
      <c r="AI249" s="230"/>
      <c r="AJ249" s="231"/>
      <c r="AK249" s="263"/>
      <c r="AL249" s="230"/>
      <c r="AM249" s="230"/>
      <c r="AN249" s="230"/>
      <c r="AO249" s="230"/>
      <c r="AP249" s="230"/>
      <c r="AQ249" s="230"/>
      <c r="AR249" s="230"/>
      <c r="AS249" s="230"/>
      <c r="AT249" s="230"/>
      <c r="AU249" s="230"/>
      <c r="AV249" s="230"/>
      <c r="AW249" s="230"/>
      <c r="AX249" s="231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195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  <c r="CH249" s="195"/>
      <c r="CI249" s="195"/>
      <c r="CJ249" s="195"/>
      <c r="CK249" s="195"/>
      <c r="CL249" s="195"/>
      <c r="CM249" s="195"/>
      <c r="CN249" s="195"/>
      <c r="CO249" s="195"/>
      <c r="CP249" s="195"/>
      <c r="CQ249" s="195"/>
      <c r="CR249" s="195"/>
      <c r="CS249" s="195"/>
      <c r="CT249" s="195"/>
      <c r="CU249" s="195"/>
      <c r="CV249" s="195"/>
      <c r="CW249" s="195"/>
      <c r="CX249" s="195"/>
      <c r="CY249" s="195"/>
      <c r="CZ249" s="195"/>
      <c r="DA249" s="195"/>
      <c r="DB249" s="195"/>
      <c r="DC249" s="195"/>
      <c r="DD249" s="195"/>
    </row>
    <row r="250" spans="1:108" ht="49.5" customHeight="1">
      <c r="A250" s="89"/>
      <c r="B250" s="230" t="s">
        <v>409</v>
      </c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  <c r="AA250" s="230"/>
      <c r="AB250" s="230"/>
      <c r="AC250" s="230"/>
      <c r="AD250" s="230"/>
      <c r="AE250" s="230"/>
      <c r="AF250" s="230"/>
      <c r="AG250" s="230"/>
      <c r="AH250" s="230"/>
      <c r="AI250" s="230"/>
      <c r="AJ250" s="231"/>
      <c r="AK250" s="263"/>
      <c r="AL250" s="230"/>
      <c r="AM250" s="230"/>
      <c r="AN250" s="230"/>
      <c r="AO250" s="230"/>
      <c r="AP250" s="230"/>
      <c r="AQ250" s="230"/>
      <c r="AR250" s="230"/>
      <c r="AS250" s="230"/>
      <c r="AT250" s="230"/>
      <c r="AU250" s="230"/>
      <c r="AV250" s="230"/>
      <c r="AW250" s="230"/>
      <c r="AX250" s="231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  <c r="BK250" s="195"/>
      <c r="BL250" s="195"/>
      <c r="BM250" s="195"/>
      <c r="BN250" s="195"/>
      <c r="BO250" s="195"/>
      <c r="BP250" s="195"/>
      <c r="BQ250" s="195"/>
      <c r="BR250" s="195"/>
      <c r="BS250" s="195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  <c r="CH250" s="195"/>
      <c r="CI250" s="195"/>
      <c r="CJ250" s="195"/>
      <c r="CK250" s="195"/>
      <c r="CL250" s="195"/>
      <c r="CM250" s="195"/>
      <c r="CN250" s="195"/>
      <c r="CO250" s="195"/>
      <c r="CP250" s="195"/>
      <c r="CQ250" s="195"/>
      <c r="CR250" s="195"/>
      <c r="CS250" s="195"/>
      <c r="CT250" s="195"/>
      <c r="CU250" s="195"/>
      <c r="CV250" s="195"/>
      <c r="CW250" s="195"/>
      <c r="CX250" s="195"/>
      <c r="CY250" s="195"/>
      <c r="CZ250" s="195"/>
      <c r="DA250" s="195"/>
      <c r="DB250" s="195"/>
      <c r="DC250" s="195"/>
      <c r="DD250" s="195"/>
    </row>
    <row r="251" spans="1:108" ht="46.5" customHeight="1">
      <c r="A251" s="89"/>
      <c r="B251" s="230" t="s">
        <v>410</v>
      </c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0"/>
      <c r="AI251" s="230"/>
      <c r="AJ251" s="231"/>
      <c r="AK251" s="263"/>
      <c r="AL251" s="230"/>
      <c r="AM251" s="230"/>
      <c r="AN251" s="230"/>
      <c r="AO251" s="230"/>
      <c r="AP251" s="230"/>
      <c r="AQ251" s="230"/>
      <c r="AR251" s="230"/>
      <c r="AS251" s="230"/>
      <c r="AT251" s="230"/>
      <c r="AU251" s="230"/>
      <c r="AV251" s="230"/>
      <c r="AW251" s="230"/>
      <c r="AX251" s="231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  <c r="BI251" s="195"/>
      <c r="BJ251" s="195"/>
      <c r="BK251" s="195"/>
      <c r="BL251" s="195"/>
      <c r="BM251" s="195"/>
      <c r="BN251" s="195"/>
      <c r="BO251" s="195"/>
      <c r="BP251" s="195"/>
      <c r="BQ251" s="195"/>
      <c r="BR251" s="195"/>
      <c r="BS251" s="195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  <c r="CH251" s="195"/>
      <c r="CI251" s="195"/>
      <c r="CJ251" s="195"/>
      <c r="CK251" s="195"/>
      <c r="CL251" s="195"/>
      <c r="CM251" s="195"/>
      <c r="CN251" s="195"/>
      <c r="CO251" s="195"/>
      <c r="CP251" s="195"/>
      <c r="CQ251" s="195"/>
      <c r="CR251" s="195"/>
      <c r="CS251" s="195"/>
      <c r="CT251" s="195"/>
      <c r="CU251" s="195"/>
      <c r="CV251" s="195"/>
      <c r="CW251" s="195"/>
      <c r="CX251" s="195"/>
      <c r="CY251" s="195"/>
      <c r="CZ251" s="195"/>
      <c r="DA251" s="195"/>
      <c r="DB251" s="195"/>
      <c r="DC251" s="195"/>
      <c r="DD251" s="195"/>
    </row>
    <row r="252" spans="1:108" ht="47.25" customHeight="1">
      <c r="A252" s="89"/>
      <c r="B252" s="230" t="s">
        <v>411</v>
      </c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0"/>
      <c r="AI252" s="230"/>
      <c r="AJ252" s="231"/>
      <c r="AK252" s="263"/>
      <c r="AL252" s="230"/>
      <c r="AM252" s="230"/>
      <c r="AN252" s="230"/>
      <c r="AO252" s="230"/>
      <c r="AP252" s="230"/>
      <c r="AQ252" s="230"/>
      <c r="AR252" s="230"/>
      <c r="AS252" s="230"/>
      <c r="AT252" s="230"/>
      <c r="AU252" s="230"/>
      <c r="AV252" s="230"/>
      <c r="AW252" s="230"/>
      <c r="AX252" s="231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195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  <c r="CH252" s="195"/>
      <c r="CI252" s="195"/>
      <c r="CJ252" s="195"/>
      <c r="CK252" s="195"/>
      <c r="CL252" s="195"/>
      <c r="CM252" s="195"/>
      <c r="CN252" s="195"/>
      <c r="CO252" s="195"/>
      <c r="CP252" s="195"/>
      <c r="CQ252" s="195"/>
      <c r="CR252" s="195"/>
      <c r="CS252" s="195"/>
      <c r="CT252" s="195"/>
      <c r="CU252" s="195"/>
      <c r="CV252" s="195"/>
      <c r="CW252" s="195"/>
      <c r="CX252" s="195"/>
      <c r="CY252" s="195"/>
      <c r="CZ252" s="195"/>
      <c r="DA252" s="195"/>
      <c r="DB252" s="195"/>
      <c r="DC252" s="195"/>
      <c r="DD252" s="195"/>
    </row>
    <row r="253" spans="1:108" ht="47.25" customHeight="1">
      <c r="A253" s="89"/>
      <c r="B253" s="230" t="s">
        <v>412</v>
      </c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  <c r="AC253" s="230"/>
      <c r="AD253" s="230"/>
      <c r="AE253" s="230"/>
      <c r="AF253" s="230"/>
      <c r="AG253" s="230"/>
      <c r="AH253" s="230"/>
      <c r="AI253" s="230"/>
      <c r="AJ253" s="231"/>
      <c r="AK253" s="263"/>
      <c r="AL253" s="230"/>
      <c r="AM253" s="230"/>
      <c r="AN253" s="230"/>
      <c r="AO253" s="230"/>
      <c r="AP253" s="230"/>
      <c r="AQ253" s="230"/>
      <c r="AR253" s="230"/>
      <c r="AS253" s="230"/>
      <c r="AT253" s="230"/>
      <c r="AU253" s="230"/>
      <c r="AV253" s="230"/>
      <c r="AW253" s="230"/>
      <c r="AX253" s="231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195"/>
      <c r="BN253" s="195"/>
      <c r="BO253" s="195"/>
      <c r="BP253" s="195"/>
      <c r="BQ253" s="195"/>
      <c r="BR253" s="195"/>
      <c r="BS253" s="195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  <c r="CH253" s="195"/>
      <c r="CI253" s="195"/>
      <c r="CJ253" s="195"/>
      <c r="CK253" s="195"/>
      <c r="CL253" s="195"/>
      <c r="CM253" s="195"/>
      <c r="CN253" s="195"/>
      <c r="CO253" s="195"/>
      <c r="CP253" s="195"/>
      <c r="CQ253" s="195"/>
      <c r="CR253" s="195"/>
      <c r="CS253" s="195"/>
      <c r="CT253" s="195"/>
      <c r="CU253" s="195"/>
      <c r="CV253" s="195"/>
      <c r="CW253" s="195"/>
      <c r="CX253" s="195"/>
      <c r="CY253" s="195"/>
      <c r="CZ253" s="195"/>
      <c r="DA253" s="195"/>
      <c r="DB253" s="195"/>
      <c r="DC253" s="195"/>
      <c r="DD253" s="195"/>
    </row>
    <row r="254" spans="1:108" ht="32.25" customHeight="1">
      <c r="A254" s="89"/>
      <c r="B254" s="230" t="s">
        <v>413</v>
      </c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  <c r="Z254" s="230"/>
      <c r="AA254" s="230"/>
      <c r="AB254" s="230"/>
      <c r="AC254" s="230"/>
      <c r="AD254" s="230"/>
      <c r="AE254" s="230"/>
      <c r="AF254" s="230"/>
      <c r="AG254" s="230"/>
      <c r="AH254" s="230"/>
      <c r="AI254" s="230"/>
      <c r="AJ254" s="231"/>
      <c r="AK254" s="263"/>
      <c r="AL254" s="230"/>
      <c r="AM254" s="230"/>
      <c r="AN254" s="230"/>
      <c r="AO254" s="230"/>
      <c r="AP254" s="230"/>
      <c r="AQ254" s="230"/>
      <c r="AR254" s="230"/>
      <c r="AS254" s="230"/>
      <c r="AT254" s="230"/>
      <c r="AU254" s="230"/>
      <c r="AV254" s="230"/>
      <c r="AW254" s="230"/>
      <c r="AX254" s="231"/>
      <c r="AY254" s="195"/>
      <c r="AZ254" s="195"/>
      <c r="BA254" s="195"/>
      <c r="BB254" s="195"/>
      <c r="BC254" s="195"/>
      <c r="BD254" s="195"/>
      <c r="BE254" s="195"/>
      <c r="BF254" s="195"/>
      <c r="BG254" s="195"/>
      <c r="BH254" s="195"/>
      <c r="BI254" s="195"/>
      <c r="BJ254" s="195"/>
      <c r="BK254" s="195"/>
      <c r="BL254" s="195"/>
      <c r="BM254" s="195"/>
      <c r="BN254" s="195"/>
      <c r="BO254" s="195"/>
      <c r="BP254" s="195"/>
      <c r="BQ254" s="195"/>
      <c r="BR254" s="195"/>
      <c r="BS254" s="195"/>
      <c r="BT254" s="195"/>
      <c r="BU254" s="195"/>
      <c r="BV254" s="195"/>
      <c r="BW254" s="195"/>
      <c r="BX254" s="195"/>
      <c r="BY254" s="195"/>
      <c r="BZ254" s="195"/>
      <c r="CA254" s="195"/>
      <c r="CB254" s="195"/>
      <c r="CC254" s="195"/>
      <c r="CD254" s="195"/>
      <c r="CE254" s="195"/>
      <c r="CF254" s="195"/>
      <c r="CG254" s="195"/>
      <c r="CH254" s="195"/>
      <c r="CI254" s="195"/>
      <c r="CJ254" s="195"/>
      <c r="CK254" s="195"/>
      <c r="CL254" s="195"/>
      <c r="CM254" s="195"/>
      <c r="CN254" s="195"/>
      <c r="CO254" s="195"/>
      <c r="CP254" s="195"/>
      <c r="CQ254" s="195"/>
      <c r="CR254" s="195"/>
      <c r="CS254" s="195"/>
      <c r="CT254" s="195"/>
      <c r="CU254" s="195"/>
      <c r="CV254" s="195"/>
      <c r="CW254" s="195"/>
      <c r="CX254" s="195"/>
      <c r="CY254" s="195"/>
      <c r="CZ254" s="195"/>
      <c r="DA254" s="195"/>
      <c r="DB254" s="195"/>
      <c r="DC254" s="195"/>
      <c r="DD254" s="195"/>
    </row>
    <row r="255" spans="1:108" ht="49.5" customHeight="1">
      <c r="A255" s="89"/>
      <c r="B255" s="188" t="s">
        <v>414</v>
      </c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  <c r="AA255" s="188"/>
      <c r="AB255" s="188"/>
      <c r="AC255" s="188"/>
      <c r="AD255" s="188"/>
      <c r="AE255" s="188"/>
      <c r="AF255" s="188"/>
      <c r="AG255" s="188"/>
      <c r="AH255" s="188"/>
      <c r="AI255" s="188"/>
      <c r="AJ255" s="189"/>
      <c r="AK255" s="263"/>
      <c r="AL255" s="230"/>
      <c r="AM255" s="230"/>
      <c r="AN255" s="230"/>
      <c r="AO255" s="230"/>
      <c r="AP255" s="230"/>
      <c r="AQ255" s="230"/>
      <c r="AR255" s="230"/>
      <c r="AS255" s="230"/>
      <c r="AT255" s="230"/>
      <c r="AU255" s="230"/>
      <c r="AV255" s="230"/>
      <c r="AW255" s="230"/>
      <c r="AX255" s="231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195"/>
      <c r="BN255" s="195"/>
      <c r="BO255" s="195"/>
      <c r="BP255" s="195"/>
      <c r="BQ255" s="195"/>
      <c r="BR255" s="195"/>
      <c r="BS255" s="195"/>
      <c r="BT255" s="195"/>
      <c r="BU255" s="195"/>
      <c r="BV255" s="195"/>
      <c r="BW255" s="195"/>
      <c r="BX255" s="195"/>
      <c r="BY255" s="274"/>
      <c r="BZ255" s="274"/>
      <c r="CA255" s="274"/>
      <c r="CB255" s="274"/>
      <c r="CC255" s="274"/>
      <c r="CD255" s="274"/>
      <c r="CE255" s="274"/>
      <c r="CF255" s="274"/>
      <c r="CG255" s="274"/>
      <c r="CH255" s="274"/>
      <c r="CI255" s="274"/>
      <c r="CJ255" s="274"/>
      <c r="CK255" s="274"/>
      <c r="CL255" s="274"/>
      <c r="CM255" s="195"/>
      <c r="CN255" s="195"/>
      <c r="CO255" s="195"/>
      <c r="CP255" s="195"/>
      <c r="CQ255" s="195"/>
      <c r="CR255" s="195"/>
      <c r="CS255" s="195"/>
      <c r="CT255" s="195"/>
      <c r="CU255" s="195"/>
      <c r="CV255" s="195"/>
      <c r="CW255" s="195"/>
      <c r="CX255" s="195"/>
      <c r="CY255" s="195"/>
      <c r="CZ255" s="195"/>
      <c r="DA255" s="195"/>
      <c r="DB255" s="195"/>
      <c r="DC255" s="195"/>
      <c r="DD255" s="195"/>
    </row>
    <row r="256" spans="1:108" ht="15.75">
      <c r="A256" s="270" t="s">
        <v>415</v>
      </c>
      <c r="B256" s="271"/>
      <c r="C256" s="271"/>
      <c r="D256" s="271"/>
      <c r="E256" s="271"/>
      <c r="F256" s="271"/>
      <c r="G256" s="271"/>
      <c r="H256" s="271"/>
      <c r="I256" s="271"/>
      <c r="J256" s="271"/>
      <c r="K256" s="271"/>
      <c r="L256" s="271"/>
      <c r="M256" s="271"/>
      <c r="N256" s="271"/>
      <c r="O256" s="271"/>
      <c r="P256" s="271"/>
      <c r="Q256" s="271"/>
      <c r="R256" s="271"/>
      <c r="S256" s="271"/>
      <c r="T256" s="271"/>
      <c r="U256" s="271"/>
      <c r="V256" s="271"/>
      <c r="W256" s="271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  <c r="AZ256" s="271"/>
      <c r="BA256" s="271"/>
      <c r="BB256" s="271"/>
      <c r="BC256" s="271"/>
      <c r="BD256" s="271"/>
      <c r="BE256" s="271"/>
      <c r="BF256" s="271"/>
      <c r="BG256" s="271"/>
      <c r="BH256" s="271"/>
      <c r="BI256" s="271"/>
      <c r="BJ256" s="271"/>
      <c r="BK256" s="271"/>
      <c r="BL256" s="271"/>
      <c r="BM256" s="271"/>
      <c r="BN256" s="271"/>
      <c r="BO256" s="271"/>
      <c r="BP256" s="271"/>
      <c r="BQ256" s="271"/>
      <c r="BR256" s="271"/>
      <c r="BS256" s="271"/>
      <c r="BT256" s="271"/>
      <c r="BU256" s="271"/>
      <c r="BV256" s="271"/>
      <c r="BW256" s="271"/>
      <c r="BX256" s="271"/>
      <c r="BY256" s="271"/>
      <c r="BZ256" s="271"/>
      <c r="CA256" s="271"/>
      <c r="CB256" s="271"/>
      <c r="CC256" s="271"/>
      <c r="CD256" s="271"/>
      <c r="CE256" s="271"/>
      <c r="CF256" s="271"/>
      <c r="CG256" s="271"/>
      <c r="CH256" s="271"/>
      <c r="CI256" s="271"/>
      <c r="CJ256" s="271"/>
      <c r="CK256" s="271"/>
      <c r="CL256" s="271"/>
      <c r="CM256" s="271"/>
      <c r="CN256" s="271"/>
      <c r="CO256" s="271"/>
      <c r="CP256" s="271"/>
      <c r="CQ256" s="271"/>
      <c r="CR256" s="271"/>
      <c r="CS256" s="271"/>
      <c r="CT256" s="271"/>
      <c r="CU256" s="271"/>
      <c r="CV256" s="271"/>
      <c r="CW256" s="271"/>
      <c r="CX256" s="271"/>
      <c r="CY256" s="271"/>
      <c r="CZ256" s="271"/>
      <c r="DA256" s="271"/>
      <c r="DB256" s="271"/>
      <c r="DC256" s="271"/>
      <c r="DD256" s="272"/>
    </row>
    <row r="257" spans="1:108" ht="15" customHeight="1">
      <c r="A257" s="89"/>
      <c r="B257" s="230" t="s">
        <v>416</v>
      </c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0"/>
      <c r="AG257" s="230"/>
      <c r="AH257" s="230"/>
      <c r="AI257" s="230"/>
      <c r="AJ257" s="231"/>
      <c r="AK257" s="263"/>
      <c r="AL257" s="230"/>
      <c r="AM257" s="230"/>
      <c r="AN257" s="230"/>
      <c r="AO257" s="230"/>
      <c r="AP257" s="230"/>
      <c r="AQ257" s="230"/>
      <c r="AR257" s="230"/>
      <c r="AS257" s="230"/>
      <c r="AT257" s="230"/>
      <c r="AU257" s="230"/>
      <c r="AV257" s="230"/>
      <c r="AW257" s="230"/>
      <c r="AX257" s="231"/>
      <c r="AY257" s="195"/>
      <c r="AZ257" s="195"/>
      <c r="BA257" s="195"/>
      <c r="BB257" s="195"/>
      <c r="BC257" s="195"/>
      <c r="BD257" s="195"/>
      <c r="BE257" s="195"/>
      <c r="BF257" s="195"/>
      <c r="BG257" s="195"/>
      <c r="BH257" s="195"/>
      <c r="BI257" s="195"/>
      <c r="BJ257" s="195"/>
      <c r="BK257" s="195"/>
      <c r="BL257" s="195"/>
      <c r="BM257" s="195"/>
      <c r="BN257" s="195"/>
      <c r="BO257" s="195"/>
      <c r="BP257" s="195"/>
      <c r="BQ257" s="195"/>
      <c r="BR257" s="195"/>
      <c r="BS257" s="195"/>
      <c r="BT257" s="195"/>
      <c r="BU257" s="195"/>
      <c r="BV257" s="195"/>
      <c r="BW257" s="195"/>
      <c r="BX257" s="195"/>
      <c r="BY257" s="195"/>
      <c r="BZ257" s="195"/>
      <c r="CA257" s="195"/>
      <c r="CB257" s="195"/>
      <c r="CC257" s="195"/>
      <c r="CD257" s="195"/>
      <c r="CE257" s="195"/>
      <c r="CF257" s="195"/>
      <c r="CG257" s="195"/>
      <c r="CH257" s="195"/>
      <c r="CI257" s="195"/>
      <c r="CJ257" s="195"/>
      <c r="CK257" s="195"/>
      <c r="CL257" s="195"/>
      <c r="CM257" s="195"/>
      <c r="CN257" s="195"/>
      <c r="CO257" s="195"/>
      <c r="CP257" s="195"/>
      <c r="CQ257" s="195"/>
      <c r="CR257" s="195"/>
      <c r="CS257" s="195"/>
      <c r="CT257" s="195"/>
      <c r="CU257" s="195"/>
      <c r="CV257" s="195"/>
      <c r="CW257" s="195"/>
      <c r="CX257" s="195"/>
      <c r="CY257" s="195"/>
      <c r="CZ257" s="195"/>
      <c r="DA257" s="195"/>
      <c r="DB257" s="195"/>
      <c r="DC257" s="195"/>
      <c r="DD257" s="195"/>
    </row>
    <row r="258" spans="1:108" ht="46.5" customHeight="1">
      <c r="A258" s="89"/>
      <c r="B258" s="230" t="s">
        <v>417</v>
      </c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0"/>
      <c r="AJ258" s="231"/>
      <c r="AK258" s="263"/>
      <c r="AL258" s="230"/>
      <c r="AM258" s="230"/>
      <c r="AN258" s="230"/>
      <c r="AO258" s="230"/>
      <c r="AP258" s="230"/>
      <c r="AQ258" s="230"/>
      <c r="AR258" s="230"/>
      <c r="AS258" s="230"/>
      <c r="AT258" s="230"/>
      <c r="AU258" s="230"/>
      <c r="AV258" s="230"/>
      <c r="AW258" s="230"/>
      <c r="AX258" s="231"/>
      <c r="AY258" s="195"/>
      <c r="AZ258" s="195"/>
      <c r="BA258" s="195"/>
      <c r="BB258" s="195"/>
      <c r="BC258" s="195"/>
      <c r="BD258" s="195"/>
      <c r="BE258" s="195"/>
      <c r="BF258" s="195"/>
      <c r="BG258" s="195"/>
      <c r="BH258" s="195"/>
      <c r="BI258" s="195"/>
      <c r="BJ258" s="195"/>
      <c r="BK258" s="195"/>
      <c r="BL258" s="195"/>
      <c r="BM258" s="195"/>
      <c r="BN258" s="195"/>
      <c r="BO258" s="195"/>
      <c r="BP258" s="195"/>
      <c r="BQ258" s="195"/>
      <c r="BR258" s="195"/>
      <c r="BS258" s="195"/>
      <c r="BT258" s="195"/>
      <c r="BU258" s="195"/>
      <c r="BV258" s="195"/>
      <c r="BW258" s="195"/>
      <c r="BX258" s="195"/>
      <c r="BY258" s="195"/>
      <c r="BZ258" s="195"/>
      <c r="CA258" s="195"/>
      <c r="CB258" s="195"/>
      <c r="CC258" s="195"/>
      <c r="CD258" s="195"/>
      <c r="CE258" s="195"/>
      <c r="CF258" s="195"/>
      <c r="CG258" s="195"/>
      <c r="CH258" s="195"/>
      <c r="CI258" s="195"/>
      <c r="CJ258" s="195"/>
      <c r="CK258" s="195"/>
      <c r="CL258" s="195"/>
      <c r="CM258" s="195"/>
      <c r="CN258" s="195"/>
      <c r="CO258" s="195"/>
      <c r="CP258" s="195"/>
      <c r="CQ258" s="195"/>
      <c r="CR258" s="195"/>
      <c r="CS258" s="195"/>
      <c r="CT258" s="195"/>
      <c r="CU258" s="195"/>
      <c r="CV258" s="195"/>
      <c r="CW258" s="195"/>
      <c r="CX258" s="195"/>
      <c r="CY258" s="195"/>
      <c r="CZ258" s="195"/>
      <c r="DA258" s="195"/>
      <c r="DB258" s="195"/>
      <c r="DC258" s="195"/>
      <c r="DD258" s="195"/>
    </row>
    <row r="259" spans="1:108" ht="47.25" customHeight="1">
      <c r="A259" s="89"/>
      <c r="B259" s="230" t="s">
        <v>418</v>
      </c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0"/>
      <c r="AJ259" s="231"/>
      <c r="AK259" s="263"/>
      <c r="AL259" s="230"/>
      <c r="AM259" s="230"/>
      <c r="AN259" s="230"/>
      <c r="AO259" s="230"/>
      <c r="AP259" s="230"/>
      <c r="AQ259" s="230"/>
      <c r="AR259" s="230"/>
      <c r="AS259" s="230"/>
      <c r="AT259" s="230"/>
      <c r="AU259" s="230"/>
      <c r="AV259" s="230"/>
      <c r="AW259" s="230"/>
      <c r="AX259" s="231"/>
      <c r="AY259" s="195"/>
      <c r="AZ259" s="195"/>
      <c r="BA259" s="195"/>
      <c r="BB259" s="195"/>
      <c r="BC259" s="195"/>
      <c r="BD259" s="195"/>
      <c r="BE259" s="195"/>
      <c r="BF259" s="195"/>
      <c r="BG259" s="195"/>
      <c r="BH259" s="195"/>
      <c r="BI259" s="195"/>
      <c r="BJ259" s="195"/>
      <c r="BK259" s="195"/>
      <c r="BL259" s="195"/>
      <c r="BM259" s="195"/>
      <c r="BN259" s="195"/>
      <c r="BO259" s="195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  <c r="CI259" s="195"/>
      <c r="CJ259" s="195"/>
      <c r="CK259" s="195"/>
      <c r="CL259" s="195"/>
      <c r="CM259" s="195"/>
      <c r="CN259" s="195"/>
      <c r="CO259" s="195"/>
      <c r="CP259" s="195"/>
      <c r="CQ259" s="195"/>
      <c r="CR259" s="195"/>
      <c r="CS259" s="195"/>
      <c r="CT259" s="195"/>
      <c r="CU259" s="195"/>
      <c r="CV259" s="195"/>
      <c r="CW259" s="195"/>
      <c r="CX259" s="195"/>
      <c r="CY259" s="195"/>
      <c r="CZ259" s="195"/>
      <c r="DA259" s="195"/>
      <c r="DB259" s="195"/>
      <c r="DC259" s="195"/>
      <c r="DD259" s="195"/>
    </row>
    <row r="260" spans="1:108" ht="46.5" customHeight="1">
      <c r="A260" s="89"/>
      <c r="B260" s="230" t="s">
        <v>419</v>
      </c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0"/>
      <c r="AG260" s="230"/>
      <c r="AH260" s="230"/>
      <c r="AI260" s="230"/>
      <c r="AJ260" s="231"/>
      <c r="AK260" s="263"/>
      <c r="AL260" s="230"/>
      <c r="AM260" s="230"/>
      <c r="AN260" s="230"/>
      <c r="AO260" s="230"/>
      <c r="AP260" s="230"/>
      <c r="AQ260" s="230"/>
      <c r="AR260" s="230"/>
      <c r="AS260" s="230"/>
      <c r="AT260" s="230"/>
      <c r="AU260" s="230"/>
      <c r="AV260" s="230"/>
      <c r="AW260" s="230"/>
      <c r="AX260" s="231"/>
      <c r="AY260" s="195"/>
      <c r="AZ260" s="195"/>
      <c r="BA260" s="195"/>
      <c r="BB260" s="195"/>
      <c r="BC260" s="195"/>
      <c r="BD260" s="195"/>
      <c r="BE260" s="195"/>
      <c r="BF260" s="195"/>
      <c r="BG260" s="195"/>
      <c r="BH260" s="195"/>
      <c r="BI260" s="195"/>
      <c r="BJ260" s="195"/>
      <c r="BK260" s="195"/>
      <c r="BL260" s="195"/>
      <c r="BM260" s="195"/>
      <c r="BN260" s="195"/>
      <c r="BO260" s="195"/>
      <c r="BP260" s="195"/>
      <c r="BQ260" s="195"/>
      <c r="BR260" s="195"/>
      <c r="BS260" s="195"/>
      <c r="BT260" s="195"/>
      <c r="BU260" s="195"/>
      <c r="BV260" s="195"/>
      <c r="BW260" s="195"/>
      <c r="BX260" s="195"/>
      <c r="BY260" s="195"/>
      <c r="BZ260" s="195"/>
      <c r="CA260" s="195"/>
      <c r="CB260" s="195"/>
      <c r="CC260" s="195"/>
      <c r="CD260" s="195"/>
      <c r="CE260" s="195"/>
      <c r="CF260" s="195"/>
      <c r="CG260" s="195"/>
      <c r="CH260" s="195"/>
      <c r="CI260" s="195"/>
      <c r="CJ260" s="195"/>
      <c r="CK260" s="195"/>
      <c r="CL260" s="195"/>
      <c r="CM260" s="195"/>
      <c r="CN260" s="195"/>
      <c r="CO260" s="195"/>
      <c r="CP260" s="195"/>
      <c r="CQ260" s="195"/>
      <c r="CR260" s="195"/>
      <c r="CS260" s="195"/>
      <c r="CT260" s="195"/>
      <c r="CU260" s="195"/>
      <c r="CV260" s="195"/>
      <c r="CW260" s="195"/>
      <c r="CX260" s="195"/>
      <c r="CY260" s="195"/>
      <c r="CZ260" s="195"/>
      <c r="DA260" s="195"/>
      <c r="DB260" s="195"/>
      <c r="DC260" s="195"/>
      <c r="DD260" s="195"/>
    </row>
    <row r="261" spans="1:108" ht="15.75">
      <c r="A261" s="270" t="s">
        <v>420</v>
      </c>
      <c r="B261" s="271"/>
      <c r="C261" s="271"/>
      <c r="D261" s="271"/>
      <c r="E261" s="271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1"/>
      <c r="U261" s="271"/>
      <c r="V261" s="271"/>
      <c r="W261" s="271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  <c r="AL261" s="271"/>
      <c r="AM261" s="271"/>
      <c r="AN261" s="271"/>
      <c r="AO261" s="271"/>
      <c r="AP261" s="271"/>
      <c r="AQ261" s="271"/>
      <c r="AR261" s="271"/>
      <c r="AS261" s="271"/>
      <c r="AT261" s="271"/>
      <c r="AU261" s="271"/>
      <c r="AV261" s="271"/>
      <c r="AW261" s="271"/>
      <c r="AX261" s="271"/>
      <c r="AY261" s="271"/>
      <c r="AZ261" s="271"/>
      <c r="BA261" s="271"/>
      <c r="BB261" s="271"/>
      <c r="BC261" s="271"/>
      <c r="BD261" s="271"/>
      <c r="BE261" s="271"/>
      <c r="BF261" s="271"/>
      <c r="BG261" s="271"/>
      <c r="BH261" s="271"/>
      <c r="BI261" s="271"/>
      <c r="BJ261" s="271"/>
      <c r="BK261" s="271"/>
      <c r="BL261" s="271"/>
      <c r="BM261" s="271"/>
      <c r="BN261" s="271"/>
      <c r="BO261" s="271"/>
      <c r="BP261" s="271"/>
      <c r="BQ261" s="271"/>
      <c r="BR261" s="271"/>
      <c r="BS261" s="271"/>
      <c r="BT261" s="271"/>
      <c r="BU261" s="271"/>
      <c r="BV261" s="271"/>
      <c r="BW261" s="271"/>
      <c r="BX261" s="271"/>
      <c r="BY261" s="271"/>
      <c r="BZ261" s="271"/>
      <c r="CA261" s="271"/>
      <c r="CB261" s="271"/>
      <c r="CC261" s="271"/>
      <c r="CD261" s="271"/>
      <c r="CE261" s="271"/>
      <c r="CF261" s="271"/>
      <c r="CG261" s="271"/>
      <c r="CH261" s="271"/>
      <c r="CI261" s="271"/>
      <c r="CJ261" s="271"/>
      <c r="CK261" s="271"/>
      <c r="CL261" s="271"/>
      <c r="CM261" s="271"/>
      <c r="CN261" s="271"/>
      <c r="CO261" s="271"/>
      <c r="CP261" s="271"/>
      <c r="CQ261" s="271"/>
      <c r="CR261" s="271"/>
      <c r="CS261" s="271"/>
      <c r="CT261" s="271"/>
      <c r="CU261" s="271"/>
      <c r="CV261" s="271"/>
      <c r="CW261" s="271"/>
      <c r="CX261" s="271"/>
      <c r="CY261" s="271"/>
      <c r="CZ261" s="271"/>
      <c r="DA261" s="271"/>
      <c r="DB261" s="271"/>
      <c r="DC261" s="271"/>
      <c r="DD261" s="272"/>
    </row>
    <row r="262" spans="1:108" ht="15" customHeight="1">
      <c r="A262" s="89"/>
      <c r="B262" s="230" t="s">
        <v>421</v>
      </c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  <c r="AC262" s="230"/>
      <c r="AD262" s="230"/>
      <c r="AE262" s="230"/>
      <c r="AF262" s="230"/>
      <c r="AG262" s="230"/>
      <c r="AH262" s="230"/>
      <c r="AI262" s="230"/>
      <c r="AJ262" s="231"/>
      <c r="AK262" s="263"/>
      <c r="AL262" s="230"/>
      <c r="AM262" s="230"/>
      <c r="AN262" s="230"/>
      <c r="AO262" s="230"/>
      <c r="AP262" s="230"/>
      <c r="AQ262" s="230"/>
      <c r="AR262" s="230"/>
      <c r="AS262" s="230"/>
      <c r="AT262" s="230"/>
      <c r="AU262" s="230"/>
      <c r="AV262" s="230"/>
      <c r="AW262" s="230"/>
      <c r="AX262" s="231"/>
      <c r="AY262" s="195"/>
      <c r="AZ262" s="195"/>
      <c r="BA262" s="195"/>
      <c r="BB262" s="195"/>
      <c r="BC262" s="195"/>
      <c r="BD262" s="195"/>
      <c r="BE262" s="195"/>
      <c r="BF262" s="195"/>
      <c r="BG262" s="195"/>
      <c r="BH262" s="195"/>
      <c r="BI262" s="195"/>
      <c r="BJ262" s="195"/>
      <c r="BK262" s="195"/>
      <c r="BL262" s="195"/>
      <c r="BM262" s="195"/>
      <c r="BN262" s="195"/>
      <c r="BO262" s="195"/>
      <c r="BP262" s="195"/>
      <c r="BQ262" s="195"/>
      <c r="BR262" s="195"/>
      <c r="BS262" s="195"/>
      <c r="BT262" s="195"/>
      <c r="BU262" s="195"/>
      <c r="BV262" s="195"/>
      <c r="BW262" s="195"/>
      <c r="BX262" s="195"/>
      <c r="BY262" s="195"/>
      <c r="BZ262" s="195"/>
      <c r="CA262" s="195"/>
      <c r="CB262" s="195"/>
      <c r="CC262" s="195"/>
      <c r="CD262" s="195"/>
      <c r="CE262" s="195"/>
      <c r="CF262" s="195"/>
      <c r="CG262" s="195"/>
      <c r="CH262" s="195"/>
      <c r="CI262" s="195"/>
      <c r="CJ262" s="195"/>
      <c r="CK262" s="195"/>
      <c r="CL262" s="195"/>
      <c r="CM262" s="195"/>
      <c r="CN262" s="195"/>
      <c r="CO262" s="195"/>
      <c r="CP262" s="195"/>
      <c r="CQ262" s="195"/>
      <c r="CR262" s="195"/>
      <c r="CS262" s="195"/>
      <c r="CT262" s="195"/>
      <c r="CU262" s="195"/>
      <c r="CV262" s="195"/>
      <c r="CW262" s="195"/>
      <c r="CX262" s="195"/>
      <c r="CY262" s="195"/>
      <c r="CZ262" s="195"/>
      <c r="DA262" s="195"/>
      <c r="DB262" s="195"/>
      <c r="DC262" s="195"/>
      <c r="DD262" s="195"/>
    </row>
    <row r="263" spans="1:108" ht="15" customHeight="1">
      <c r="A263" s="89"/>
      <c r="B263" s="230" t="s">
        <v>422</v>
      </c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  <c r="AC263" s="230"/>
      <c r="AD263" s="230"/>
      <c r="AE263" s="230"/>
      <c r="AF263" s="230"/>
      <c r="AG263" s="230"/>
      <c r="AH263" s="230"/>
      <c r="AI263" s="230"/>
      <c r="AJ263" s="231"/>
      <c r="AK263" s="263"/>
      <c r="AL263" s="230"/>
      <c r="AM263" s="230"/>
      <c r="AN263" s="230"/>
      <c r="AO263" s="230"/>
      <c r="AP263" s="230"/>
      <c r="AQ263" s="230"/>
      <c r="AR263" s="230"/>
      <c r="AS263" s="230"/>
      <c r="AT263" s="230"/>
      <c r="AU263" s="230"/>
      <c r="AV263" s="230"/>
      <c r="AW263" s="230"/>
      <c r="AX263" s="231"/>
      <c r="AY263" s="195"/>
      <c r="AZ263" s="195"/>
      <c r="BA263" s="195"/>
      <c r="BB263" s="195"/>
      <c r="BC263" s="195"/>
      <c r="BD263" s="195"/>
      <c r="BE263" s="195"/>
      <c r="BF263" s="195"/>
      <c r="BG263" s="195"/>
      <c r="BH263" s="195"/>
      <c r="BI263" s="195"/>
      <c r="BJ263" s="195"/>
      <c r="BK263" s="195"/>
      <c r="BL263" s="195"/>
      <c r="BM263" s="195"/>
      <c r="BN263" s="195"/>
      <c r="BO263" s="195"/>
      <c r="BP263" s="195"/>
      <c r="BQ263" s="195"/>
      <c r="BR263" s="195"/>
      <c r="BS263" s="195"/>
      <c r="BT263" s="195"/>
      <c r="BU263" s="195"/>
      <c r="BV263" s="195"/>
      <c r="BW263" s="195"/>
      <c r="BX263" s="195"/>
      <c r="BY263" s="195"/>
      <c r="BZ263" s="195"/>
      <c r="CA263" s="195"/>
      <c r="CB263" s="195"/>
      <c r="CC263" s="195"/>
      <c r="CD263" s="195"/>
      <c r="CE263" s="195"/>
      <c r="CF263" s="195"/>
      <c r="CG263" s="195"/>
      <c r="CH263" s="195"/>
      <c r="CI263" s="195"/>
      <c r="CJ263" s="195"/>
      <c r="CK263" s="195"/>
      <c r="CL263" s="195"/>
      <c r="CM263" s="195"/>
      <c r="CN263" s="195"/>
      <c r="CO263" s="195"/>
      <c r="CP263" s="195"/>
      <c r="CQ263" s="195"/>
      <c r="CR263" s="195"/>
      <c r="CS263" s="195"/>
      <c r="CT263" s="195"/>
      <c r="CU263" s="195"/>
      <c r="CV263" s="195"/>
      <c r="CW263" s="195"/>
      <c r="CX263" s="195"/>
      <c r="CY263" s="195"/>
      <c r="CZ263" s="195"/>
      <c r="DA263" s="195"/>
      <c r="DB263" s="195"/>
      <c r="DC263" s="195"/>
      <c r="DD263" s="195"/>
    </row>
    <row r="264" spans="1:108" ht="15.75">
      <c r="A264" s="270" t="s">
        <v>423</v>
      </c>
      <c r="B264" s="271"/>
      <c r="C264" s="271"/>
      <c r="D264" s="271"/>
      <c r="E264" s="271"/>
      <c r="F264" s="271"/>
      <c r="G264" s="271"/>
      <c r="H264" s="271"/>
      <c r="I264" s="271"/>
      <c r="J264" s="271"/>
      <c r="K264" s="271"/>
      <c r="L264" s="271"/>
      <c r="M264" s="271"/>
      <c r="N264" s="271"/>
      <c r="O264" s="271"/>
      <c r="P264" s="271"/>
      <c r="Q264" s="271"/>
      <c r="R264" s="271"/>
      <c r="S264" s="271"/>
      <c r="T264" s="271"/>
      <c r="U264" s="271"/>
      <c r="V264" s="271"/>
      <c r="W264" s="271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  <c r="AZ264" s="271"/>
      <c r="BA264" s="271"/>
      <c r="BB264" s="271"/>
      <c r="BC264" s="271"/>
      <c r="BD264" s="271"/>
      <c r="BE264" s="271"/>
      <c r="BF264" s="271"/>
      <c r="BG264" s="271"/>
      <c r="BH264" s="271"/>
      <c r="BI264" s="271"/>
      <c r="BJ264" s="271"/>
      <c r="BK264" s="271"/>
      <c r="BL264" s="271"/>
      <c r="BM264" s="271"/>
      <c r="BN264" s="271"/>
      <c r="BO264" s="271"/>
      <c r="BP264" s="271"/>
      <c r="BQ264" s="271"/>
      <c r="BR264" s="271"/>
      <c r="BS264" s="271"/>
      <c r="BT264" s="271"/>
      <c r="BU264" s="271"/>
      <c r="BV264" s="271"/>
      <c r="BW264" s="271"/>
      <c r="BX264" s="271"/>
      <c r="BY264" s="271"/>
      <c r="BZ264" s="271"/>
      <c r="CA264" s="271"/>
      <c r="CB264" s="271"/>
      <c r="CC264" s="271"/>
      <c r="CD264" s="271"/>
      <c r="CE264" s="271"/>
      <c r="CF264" s="271"/>
      <c r="CG264" s="271"/>
      <c r="CH264" s="271"/>
      <c r="CI264" s="271"/>
      <c r="CJ264" s="271"/>
      <c r="CK264" s="271"/>
      <c r="CL264" s="271"/>
      <c r="CM264" s="271"/>
      <c r="CN264" s="271"/>
      <c r="CO264" s="271"/>
      <c r="CP264" s="271"/>
      <c r="CQ264" s="271"/>
      <c r="CR264" s="271"/>
      <c r="CS264" s="271"/>
      <c r="CT264" s="271"/>
      <c r="CU264" s="271"/>
      <c r="CV264" s="271"/>
      <c r="CW264" s="271"/>
      <c r="CX264" s="271"/>
      <c r="CY264" s="271"/>
      <c r="CZ264" s="271"/>
      <c r="DA264" s="271"/>
      <c r="DB264" s="271"/>
      <c r="DC264" s="271"/>
      <c r="DD264" s="272"/>
    </row>
    <row r="265" spans="1:108" ht="15" customHeight="1">
      <c r="A265" s="89"/>
      <c r="B265" s="230" t="s">
        <v>424</v>
      </c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  <c r="R265" s="230"/>
      <c r="S265" s="230"/>
      <c r="T265" s="230"/>
      <c r="U265" s="230"/>
      <c r="V265" s="230"/>
      <c r="W265" s="230"/>
      <c r="X265" s="230"/>
      <c r="Y265" s="230"/>
      <c r="Z265" s="230"/>
      <c r="AA265" s="230"/>
      <c r="AB265" s="230"/>
      <c r="AC265" s="230"/>
      <c r="AD265" s="230"/>
      <c r="AE265" s="230"/>
      <c r="AF265" s="230"/>
      <c r="AG265" s="230"/>
      <c r="AH265" s="230"/>
      <c r="AI265" s="230"/>
      <c r="AJ265" s="231"/>
      <c r="AK265" s="263"/>
      <c r="AL265" s="230"/>
      <c r="AM265" s="230"/>
      <c r="AN265" s="230"/>
      <c r="AO265" s="230"/>
      <c r="AP265" s="230"/>
      <c r="AQ265" s="230"/>
      <c r="AR265" s="230"/>
      <c r="AS265" s="230"/>
      <c r="AT265" s="230"/>
      <c r="AU265" s="230"/>
      <c r="AV265" s="230"/>
      <c r="AW265" s="230"/>
      <c r="AX265" s="231"/>
      <c r="AY265" s="195"/>
      <c r="AZ265" s="195"/>
      <c r="BA265" s="195"/>
      <c r="BB265" s="195"/>
      <c r="BC265" s="195"/>
      <c r="BD265" s="195"/>
      <c r="BE265" s="195"/>
      <c r="BF265" s="195"/>
      <c r="BG265" s="195"/>
      <c r="BH265" s="195"/>
      <c r="BI265" s="195"/>
      <c r="BJ265" s="195"/>
      <c r="BK265" s="195"/>
      <c r="BL265" s="195"/>
      <c r="BM265" s="195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  <c r="CH265" s="195"/>
      <c r="CI265" s="195"/>
      <c r="CJ265" s="195"/>
      <c r="CK265" s="195"/>
      <c r="CL265" s="195"/>
      <c r="CM265" s="195"/>
      <c r="CN265" s="195"/>
      <c r="CO265" s="195"/>
      <c r="CP265" s="195"/>
      <c r="CQ265" s="195"/>
      <c r="CR265" s="195"/>
      <c r="CS265" s="195"/>
      <c r="CT265" s="195"/>
      <c r="CU265" s="195"/>
      <c r="CV265" s="195"/>
      <c r="CW265" s="195"/>
      <c r="CX265" s="195"/>
      <c r="CY265" s="195"/>
      <c r="CZ265" s="195"/>
      <c r="DA265" s="195"/>
      <c r="DB265" s="195"/>
      <c r="DC265" s="195"/>
      <c r="DD265" s="195"/>
    </row>
    <row r="266" spans="1:108" ht="15.75">
      <c r="A266" s="89"/>
      <c r="B266" s="230" t="s">
        <v>425</v>
      </c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  <c r="V266" s="230"/>
      <c r="W266" s="230"/>
      <c r="X266" s="230"/>
      <c r="Y266" s="230"/>
      <c r="Z266" s="230"/>
      <c r="AA266" s="230"/>
      <c r="AB266" s="230"/>
      <c r="AC266" s="230"/>
      <c r="AD266" s="230"/>
      <c r="AE266" s="230"/>
      <c r="AF266" s="230"/>
      <c r="AG266" s="230"/>
      <c r="AH266" s="230"/>
      <c r="AI266" s="230"/>
      <c r="AJ266" s="231"/>
      <c r="AK266" s="263"/>
      <c r="AL266" s="230"/>
      <c r="AM266" s="230"/>
      <c r="AN266" s="230"/>
      <c r="AO266" s="230"/>
      <c r="AP266" s="230"/>
      <c r="AQ266" s="230"/>
      <c r="AR266" s="230"/>
      <c r="AS266" s="230"/>
      <c r="AT266" s="230"/>
      <c r="AU266" s="230"/>
      <c r="AV266" s="230"/>
      <c r="AW266" s="230"/>
      <c r="AX266" s="231"/>
      <c r="AY266" s="195"/>
      <c r="AZ266" s="195"/>
      <c r="BA266" s="195"/>
      <c r="BB266" s="195"/>
      <c r="BC266" s="195"/>
      <c r="BD266" s="195"/>
      <c r="BE266" s="195"/>
      <c r="BF266" s="195"/>
      <c r="BG266" s="195"/>
      <c r="BH266" s="195"/>
      <c r="BI266" s="195"/>
      <c r="BJ266" s="195"/>
      <c r="BK266" s="195"/>
      <c r="BL266" s="195"/>
      <c r="BM266" s="195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  <c r="CH266" s="195"/>
      <c r="CI266" s="195"/>
      <c r="CJ266" s="195"/>
      <c r="CK266" s="195"/>
      <c r="CL266" s="195"/>
      <c r="CM266" s="195"/>
      <c r="CN266" s="195"/>
      <c r="CO266" s="195"/>
      <c r="CP266" s="195"/>
      <c r="CQ266" s="195"/>
      <c r="CR266" s="195"/>
      <c r="CS266" s="195"/>
      <c r="CT266" s="195"/>
      <c r="CU266" s="195"/>
      <c r="CV266" s="195"/>
      <c r="CW266" s="195"/>
      <c r="CX266" s="195"/>
      <c r="CY266" s="195"/>
      <c r="CZ266" s="195"/>
      <c r="DA266" s="195"/>
      <c r="DB266" s="195"/>
      <c r="DC266" s="195"/>
      <c r="DD266" s="195"/>
    </row>
    <row r="267" spans="1:108" ht="15" customHeight="1">
      <c r="A267" s="89"/>
      <c r="B267" s="230" t="s">
        <v>426</v>
      </c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30"/>
      <c r="AC267" s="230"/>
      <c r="AD267" s="230"/>
      <c r="AE267" s="230"/>
      <c r="AF267" s="230"/>
      <c r="AG267" s="230"/>
      <c r="AH267" s="230"/>
      <c r="AI267" s="230"/>
      <c r="AJ267" s="231"/>
      <c r="AK267" s="263"/>
      <c r="AL267" s="230"/>
      <c r="AM267" s="230"/>
      <c r="AN267" s="230"/>
      <c r="AO267" s="230"/>
      <c r="AP267" s="230"/>
      <c r="AQ267" s="230"/>
      <c r="AR267" s="230"/>
      <c r="AS267" s="230"/>
      <c r="AT267" s="230"/>
      <c r="AU267" s="230"/>
      <c r="AV267" s="230"/>
      <c r="AW267" s="230"/>
      <c r="AX267" s="231"/>
      <c r="AY267" s="195"/>
      <c r="AZ267" s="195"/>
      <c r="BA267" s="195"/>
      <c r="BB267" s="195"/>
      <c r="BC267" s="195"/>
      <c r="BD267" s="195"/>
      <c r="BE267" s="195"/>
      <c r="BF267" s="195"/>
      <c r="BG267" s="195"/>
      <c r="BH267" s="195"/>
      <c r="BI267" s="195"/>
      <c r="BJ267" s="195"/>
      <c r="BK267" s="195"/>
      <c r="BL267" s="195"/>
      <c r="BM267" s="195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  <c r="CH267" s="195"/>
      <c r="CI267" s="195"/>
      <c r="CJ267" s="195"/>
      <c r="CK267" s="195"/>
      <c r="CL267" s="195"/>
      <c r="CM267" s="195"/>
      <c r="CN267" s="195"/>
      <c r="CO267" s="195"/>
      <c r="CP267" s="195"/>
      <c r="CQ267" s="195"/>
      <c r="CR267" s="195"/>
      <c r="CS267" s="195"/>
      <c r="CT267" s="195"/>
      <c r="CU267" s="195"/>
      <c r="CV267" s="195"/>
      <c r="CW267" s="195"/>
      <c r="CX267" s="195"/>
      <c r="CY267" s="195"/>
      <c r="CZ267" s="195"/>
      <c r="DA267" s="195"/>
      <c r="DB267" s="195"/>
      <c r="DC267" s="195"/>
      <c r="DD267" s="195"/>
    </row>
    <row r="268" spans="1:108" ht="15.75">
      <c r="A268" s="270" t="s">
        <v>427</v>
      </c>
      <c r="B268" s="271"/>
      <c r="C268" s="271"/>
      <c r="D268" s="271"/>
      <c r="E268" s="271"/>
      <c r="F268" s="271"/>
      <c r="G268" s="271"/>
      <c r="H268" s="271"/>
      <c r="I268" s="271"/>
      <c r="J268" s="271"/>
      <c r="K268" s="271"/>
      <c r="L268" s="271"/>
      <c r="M268" s="271"/>
      <c r="N268" s="271"/>
      <c r="O268" s="271"/>
      <c r="P268" s="271"/>
      <c r="Q268" s="271"/>
      <c r="R268" s="271"/>
      <c r="S268" s="271"/>
      <c r="T268" s="271"/>
      <c r="U268" s="271"/>
      <c r="V268" s="271"/>
      <c r="W268" s="271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  <c r="AL268" s="271"/>
      <c r="AM268" s="271"/>
      <c r="AN268" s="271"/>
      <c r="AO268" s="271"/>
      <c r="AP268" s="271"/>
      <c r="AQ268" s="271"/>
      <c r="AR268" s="271"/>
      <c r="AS268" s="271"/>
      <c r="AT268" s="271"/>
      <c r="AU268" s="271"/>
      <c r="AV268" s="271"/>
      <c r="AW268" s="271"/>
      <c r="AX268" s="271"/>
      <c r="AY268" s="271"/>
      <c r="AZ268" s="271"/>
      <c r="BA268" s="271"/>
      <c r="BB268" s="271"/>
      <c r="BC268" s="271"/>
      <c r="BD268" s="271"/>
      <c r="BE268" s="271"/>
      <c r="BF268" s="271"/>
      <c r="BG268" s="271"/>
      <c r="BH268" s="271"/>
      <c r="BI268" s="271"/>
      <c r="BJ268" s="271"/>
      <c r="BK268" s="271"/>
      <c r="BL268" s="271"/>
      <c r="BM268" s="271"/>
      <c r="BN268" s="271"/>
      <c r="BO268" s="271"/>
      <c r="BP268" s="271"/>
      <c r="BQ268" s="271"/>
      <c r="BR268" s="271"/>
      <c r="BS268" s="271"/>
      <c r="BT268" s="271"/>
      <c r="BU268" s="271"/>
      <c r="BV268" s="271"/>
      <c r="BW268" s="271"/>
      <c r="BX268" s="271"/>
      <c r="BY268" s="271"/>
      <c r="BZ268" s="271"/>
      <c r="CA268" s="271"/>
      <c r="CB268" s="271"/>
      <c r="CC268" s="271"/>
      <c r="CD268" s="271"/>
      <c r="CE268" s="271"/>
      <c r="CF268" s="271"/>
      <c r="CG268" s="271"/>
      <c r="CH268" s="271"/>
      <c r="CI268" s="271"/>
      <c r="CJ268" s="271"/>
      <c r="CK268" s="271"/>
      <c r="CL268" s="271"/>
      <c r="CM268" s="271"/>
      <c r="CN268" s="271"/>
      <c r="CO268" s="271"/>
      <c r="CP268" s="271"/>
      <c r="CQ268" s="271"/>
      <c r="CR268" s="271"/>
      <c r="CS268" s="271"/>
      <c r="CT268" s="271"/>
      <c r="CU268" s="271"/>
      <c r="CV268" s="271"/>
      <c r="CW268" s="271"/>
      <c r="CX268" s="271"/>
      <c r="CY268" s="271"/>
      <c r="CZ268" s="271"/>
      <c r="DA268" s="271"/>
      <c r="DB268" s="271"/>
      <c r="DC268" s="271"/>
      <c r="DD268" s="272"/>
    </row>
    <row r="269" spans="1:108" ht="15" customHeight="1">
      <c r="A269" s="89"/>
      <c r="B269" s="230" t="s">
        <v>428</v>
      </c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  <c r="R269" s="230"/>
      <c r="S269" s="230"/>
      <c r="T269" s="230"/>
      <c r="U269" s="230"/>
      <c r="V269" s="230"/>
      <c r="W269" s="230"/>
      <c r="X269" s="230"/>
      <c r="Y269" s="230"/>
      <c r="Z269" s="230"/>
      <c r="AA269" s="230"/>
      <c r="AB269" s="230"/>
      <c r="AC269" s="230"/>
      <c r="AD269" s="230"/>
      <c r="AE269" s="230"/>
      <c r="AF269" s="230"/>
      <c r="AG269" s="230"/>
      <c r="AH269" s="230"/>
      <c r="AI269" s="230"/>
      <c r="AJ269" s="231"/>
      <c r="AK269" s="263"/>
      <c r="AL269" s="230"/>
      <c r="AM269" s="230"/>
      <c r="AN269" s="230"/>
      <c r="AO269" s="230"/>
      <c r="AP269" s="230"/>
      <c r="AQ269" s="230"/>
      <c r="AR269" s="230"/>
      <c r="AS269" s="230"/>
      <c r="AT269" s="230"/>
      <c r="AU269" s="230"/>
      <c r="AV269" s="230"/>
      <c r="AW269" s="230"/>
      <c r="AX269" s="231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  <c r="BI269" s="195"/>
      <c r="BJ269" s="195"/>
      <c r="BK269" s="195"/>
      <c r="BL269" s="195"/>
      <c r="BM269" s="195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5"/>
      <c r="CK269" s="195"/>
      <c r="CL269" s="195"/>
      <c r="CM269" s="195"/>
      <c r="CN269" s="195"/>
      <c r="CO269" s="195"/>
      <c r="CP269" s="195"/>
      <c r="CQ269" s="195"/>
      <c r="CR269" s="195"/>
      <c r="CS269" s="195"/>
      <c r="CT269" s="195"/>
      <c r="CU269" s="195"/>
      <c r="CV269" s="195"/>
      <c r="CW269" s="195"/>
      <c r="CX269" s="195"/>
      <c r="CY269" s="195"/>
      <c r="CZ269" s="195"/>
      <c r="DA269" s="195"/>
      <c r="DB269" s="195"/>
      <c r="DC269" s="195"/>
      <c r="DD269" s="195"/>
    </row>
    <row r="270" spans="1:108" ht="32.25" customHeight="1">
      <c r="A270" s="89"/>
      <c r="B270" s="230" t="s">
        <v>429</v>
      </c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30"/>
      <c r="U270" s="230"/>
      <c r="V270" s="230"/>
      <c r="W270" s="230"/>
      <c r="X270" s="230"/>
      <c r="Y270" s="230"/>
      <c r="Z270" s="230"/>
      <c r="AA270" s="230"/>
      <c r="AB270" s="230"/>
      <c r="AC270" s="230"/>
      <c r="AD270" s="230"/>
      <c r="AE270" s="230"/>
      <c r="AF270" s="230"/>
      <c r="AG270" s="230"/>
      <c r="AH270" s="230"/>
      <c r="AI270" s="230"/>
      <c r="AJ270" s="231"/>
      <c r="AK270" s="263"/>
      <c r="AL270" s="230"/>
      <c r="AM270" s="230"/>
      <c r="AN270" s="230"/>
      <c r="AO270" s="230"/>
      <c r="AP270" s="230"/>
      <c r="AQ270" s="230"/>
      <c r="AR270" s="230"/>
      <c r="AS270" s="230"/>
      <c r="AT270" s="230"/>
      <c r="AU270" s="230"/>
      <c r="AV270" s="230"/>
      <c r="AW270" s="230"/>
      <c r="AX270" s="231"/>
      <c r="AY270" s="195"/>
      <c r="AZ270" s="195"/>
      <c r="BA270" s="195"/>
      <c r="BB270" s="195"/>
      <c r="BC270" s="195"/>
      <c r="BD270" s="195"/>
      <c r="BE270" s="195"/>
      <c r="BF270" s="195"/>
      <c r="BG270" s="195"/>
      <c r="BH270" s="195"/>
      <c r="BI270" s="195"/>
      <c r="BJ270" s="195"/>
      <c r="BK270" s="195"/>
      <c r="BL270" s="195"/>
      <c r="BM270" s="195"/>
      <c r="BN270" s="195"/>
      <c r="BO270" s="195"/>
      <c r="BP270" s="195"/>
      <c r="BQ270" s="195"/>
      <c r="BR270" s="195"/>
      <c r="BS270" s="195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  <c r="CH270" s="195"/>
      <c r="CI270" s="195"/>
      <c r="CJ270" s="195"/>
      <c r="CK270" s="195"/>
      <c r="CL270" s="195"/>
      <c r="CM270" s="195"/>
      <c r="CN270" s="195"/>
      <c r="CO270" s="195"/>
      <c r="CP270" s="195"/>
      <c r="CQ270" s="195"/>
      <c r="CR270" s="195"/>
      <c r="CS270" s="195"/>
      <c r="CT270" s="195"/>
      <c r="CU270" s="195"/>
      <c r="CV270" s="195"/>
      <c r="CW270" s="195"/>
      <c r="CX270" s="195"/>
      <c r="CY270" s="195"/>
      <c r="CZ270" s="195"/>
      <c r="DA270" s="195"/>
      <c r="DB270" s="195"/>
      <c r="DC270" s="195"/>
      <c r="DD270" s="195"/>
    </row>
    <row r="271" spans="1:108" ht="15.75">
      <c r="A271" s="270" t="s">
        <v>430</v>
      </c>
      <c r="B271" s="271"/>
      <c r="C271" s="271"/>
      <c r="D271" s="271"/>
      <c r="E271" s="271"/>
      <c r="F271" s="271"/>
      <c r="G271" s="271"/>
      <c r="H271" s="271"/>
      <c r="I271" s="271"/>
      <c r="J271" s="271"/>
      <c r="K271" s="271"/>
      <c r="L271" s="271"/>
      <c r="M271" s="271"/>
      <c r="N271" s="271"/>
      <c r="O271" s="271"/>
      <c r="P271" s="271"/>
      <c r="Q271" s="271"/>
      <c r="R271" s="271"/>
      <c r="S271" s="271"/>
      <c r="T271" s="271"/>
      <c r="U271" s="271"/>
      <c r="V271" s="271"/>
      <c r="W271" s="271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1"/>
      <c r="AW271" s="271"/>
      <c r="AX271" s="271"/>
      <c r="AY271" s="271"/>
      <c r="AZ271" s="271"/>
      <c r="BA271" s="271"/>
      <c r="BB271" s="271"/>
      <c r="BC271" s="271"/>
      <c r="BD271" s="271"/>
      <c r="BE271" s="271"/>
      <c r="BF271" s="271"/>
      <c r="BG271" s="271"/>
      <c r="BH271" s="271"/>
      <c r="BI271" s="271"/>
      <c r="BJ271" s="271"/>
      <c r="BK271" s="271"/>
      <c r="BL271" s="271"/>
      <c r="BM271" s="271"/>
      <c r="BN271" s="271"/>
      <c r="BO271" s="271"/>
      <c r="BP271" s="271"/>
      <c r="BQ271" s="271"/>
      <c r="BR271" s="271"/>
      <c r="BS271" s="271"/>
      <c r="BT271" s="271"/>
      <c r="BU271" s="271"/>
      <c r="BV271" s="271"/>
      <c r="BW271" s="271"/>
      <c r="BX271" s="271"/>
      <c r="BY271" s="271"/>
      <c r="BZ271" s="271"/>
      <c r="CA271" s="271"/>
      <c r="CB271" s="271"/>
      <c r="CC271" s="271"/>
      <c r="CD271" s="271"/>
      <c r="CE271" s="271"/>
      <c r="CF271" s="271"/>
      <c r="CG271" s="271"/>
      <c r="CH271" s="271"/>
      <c r="CI271" s="271"/>
      <c r="CJ271" s="271"/>
      <c r="CK271" s="271"/>
      <c r="CL271" s="271"/>
      <c r="CM271" s="271"/>
      <c r="CN271" s="271"/>
      <c r="CO271" s="271"/>
      <c r="CP271" s="271"/>
      <c r="CQ271" s="271"/>
      <c r="CR271" s="271"/>
      <c r="CS271" s="271"/>
      <c r="CT271" s="271"/>
      <c r="CU271" s="271"/>
      <c r="CV271" s="271"/>
      <c r="CW271" s="271"/>
      <c r="CX271" s="271"/>
      <c r="CY271" s="271"/>
      <c r="CZ271" s="271"/>
      <c r="DA271" s="271"/>
      <c r="DB271" s="271"/>
      <c r="DC271" s="271"/>
      <c r="DD271" s="272"/>
    </row>
    <row r="272" spans="1:108" ht="15" customHeight="1">
      <c r="A272" s="89"/>
      <c r="B272" s="188" t="s">
        <v>431</v>
      </c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189"/>
      <c r="AK272" s="263"/>
      <c r="AL272" s="230"/>
      <c r="AM272" s="230"/>
      <c r="AN272" s="230"/>
      <c r="AO272" s="230"/>
      <c r="AP272" s="230"/>
      <c r="AQ272" s="230"/>
      <c r="AR272" s="230"/>
      <c r="AS272" s="230"/>
      <c r="AT272" s="230"/>
      <c r="AU272" s="230"/>
      <c r="AV272" s="230"/>
      <c r="AW272" s="230"/>
      <c r="AX272" s="231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83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184"/>
      <c r="BY272" s="183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184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  <c r="DB272" s="195"/>
      <c r="DC272" s="195"/>
      <c r="DD272" s="195"/>
    </row>
    <row r="273" spans="1:108" ht="32.25" customHeight="1">
      <c r="A273" s="89"/>
      <c r="B273" s="188" t="s">
        <v>432</v>
      </c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9"/>
      <c r="AK273" s="270"/>
      <c r="AL273" s="271"/>
      <c r="AM273" s="271"/>
      <c r="AN273" s="271"/>
      <c r="AO273" s="271"/>
      <c r="AP273" s="271"/>
      <c r="AQ273" s="271"/>
      <c r="AR273" s="271"/>
      <c r="AS273" s="271"/>
      <c r="AT273" s="271"/>
      <c r="AU273" s="271"/>
      <c r="AV273" s="271"/>
      <c r="AW273" s="271"/>
      <c r="AX273" s="272"/>
      <c r="AY273" s="195"/>
      <c r="AZ273" s="195"/>
      <c r="BA273" s="195"/>
      <c r="BB273" s="195"/>
      <c r="BC273" s="195"/>
      <c r="BD273" s="195"/>
      <c r="BE273" s="195"/>
      <c r="BF273" s="195"/>
      <c r="BG273" s="195"/>
      <c r="BH273" s="195"/>
      <c r="BI273" s="195"/>
      <c r="BJ273" s="195"/>
      <c r="BK273" s="195"/>
      <c r="BL273" s="195"/>
      <c r="BM273" s="195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275"/>
      <c r="BZ273" s="275"/>
      <c r="CA273" s="275"/>
      <c r="CB273" s="275"/>
      <c r="CC273" s="275"/>
      <c r="CD273" s="275"/>
      <c r="CE273" s="275"/>
      <c r="CF273" s="275"/>
      <c r="CG273" s="275"/>
      <c r="CH273" s="275"/>
      <c r="CI273" s="275"/>
      <c r="CJ273" s="275"/>
      <c r="CK273" s="275"/>
      <c r="CL273" s="275"/>
      <c r="CM273" s="195"/>
      <c r="CN273" s="195"/>
      <c r="CO273" s="195"/>
      <c r="CP273" s="195"/>
      <c r="CQ273" s="195"/>
      <c r="CR273" s="195"/>
      <c r="CS273" s="195"/>
      <c r="CT273" s="195"/>
      <c r="CU273" s="195"/>
      <c r="CV273" s="195"/>
      <c r="CW273" s="195"/>
      <c r="CX273" s="195"/>
      <c r="CY273" s="195"/>
      <c r="CZ273" s="195"/>
      <c r="DA273" s="195"/>
      <c r="DB273" s="195"/>
      <c r="DC273" s="195"/>
      <c r="DD273" s="195"/>
    </row>
    <row r="274" spans="1:108" ht="15.75">
      <c r="A274" s="270" t="s">
        <v>433</v>
      </c>
      <c r="B274" s="271"/>
      <c r="C274" s="271"/>
      <c r="D274" s="271"/>
      <c r="E274" s="271"/>
      <c r="F274" s="271"/>
      <c r="G274" s="271"/>
      <c r="H274" s="271"/>
      <c r="I274" s="271"/>
      <c r="J274" s="271"/>
      <c r="K274" s="271"/>
      <c r="L274" s="271"/>
      <c r="M274" s="271"/>
      <c r="N274" s="271"/>
      <c r="O274" s="271"/>
      <c r="P274" s="271"/>
      <c r="Q274" s="271"/>
      <c r="R274" s="271"/>
      <c r="S274" s="271"/>
      <c r="T274" s="271"/>
      <c r="U274" s="271"/>
      <c r="V274" s="271"/>
      <c r="W274" s="271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1"/>
      <c r="AN274" s="271"/>
      <c r="AO274" s="271"/>
      <c r="AP274" s="271"/>
      <c r="AQ274" s="271"/>
      <c r="AR274" s="271"/>
      <c r="AS274" s="271"/>
      <c r="AT274" s="271"/>
      <c r="AU274" s="271"/>
      <c r="AV274" s="271"/>
      <c r="AW274" s="271"/>
      <c r="AX274" s="271"/>
      <c r="AY274" s="271"/>
      <c r="AZ274" s="271"/>
      <c r="BA274" s="271"/>
      <c r="BB274" s="271"/>
      <c r="BC274" s="271"/>
      <c r="BD274" s="271"/>
      <c r="BE274" s="271"/>
      <c r="BF274" s="271"/>
      <c r="BG274" s="271"/>
      <c r="BH274" s="271"/>
      <c r="BI274" s="271"/>
      <c r="BJ274" s="271"/>
      <c r="BK274" s="271"/>
      <c r="BL274" s="271"/>
      <c r="BM274" s="271"/>
      <c r="BN274" s="271"/>
      <c r="BO274" s="271"/>
      <c r="BP274" s="271"/>
      <c r="BQ274" s="271"/>
      <c r="BR274" s="271"/>
      <c r="BS274" s="271"/>
      <c r="BT274" s="271"/>
      <c r="BU274" s="271"/>
      <c r="BV274" s="271"/>
      <c r="BW274" s="271"/>
      <c r="BX274" s="271"/>
      <c r="BY274" s="271"/>
      <c r="BZ274" s="271"/>
      <c r="CA274" s="271"/>
      <c r="CB274" s="271"/>
      <c r="CC274" s="271"/>
      <c r="CD274" s="271"/>
      <c r="CE274" s="271"/>
      <c r="CF274" s="271"/>
      <c r="CG274" s="271"/>
      <c r="CH274" s="271"/>
      <c r="CI274" s="271"/>
      <c r="CJ274" s="271"/>
      <c r="CK274" s="271"/>
      <c r="CL274" s="271"/>
      <c r="CM274" s="271"/>
      <c r="CN274" s="271"/>
      <c r="CO274" s="271"/>
      <c r="CP274" s="271"/>
      <c r="CQ274" s="271"/>
      <c r="CR274" s="271"/>
      <c r="CS274" s="271"/>
      <c r="CT274" s="271"/>
      <c r="CU274" s="271"/>
      <c r="CV274" s="271"/>
      <c r="CW274" s="271"/>
      <c r="CX274" s="271"/>
      <c r="CY274" s="271"/>
      <c r="CZ274" s="271"/>
      <c r="DA274" s="271"/>
      <c r="DB274" s="271"/>
      <c r="DC274" s="271"/>
      <c r="DD274" s="272"/>
    </row>
    <row r="275" spans="1:108" ht="15" customHeight="1">
      <c r="A275" s="89"/>
      <c r="B275" s="230" t="s">
        <v>434</v>
      </c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  <c r="V275" s="230"/>
      <c r="W275" s="230"/>
      <c r="X275" s="230"/>
      <c r="Y275" s="230"/>
      <c r="Z275" s="230"/>
      <c r="AA275" s="230"/>
      <c r="AB275" s="230"/>
      <c r="AC275" s="230"/>
      <c r="AD275" s="230"/>
      <c r="AE275" s="230"/>
      <c r="AF275" s="230"/>
      <c r="AG275" s="230"/>
      <c r="AH275" s="230"/>
      <c r="AI275" s="230"/>
      <c r="AJ275" s="231"/>
      <c r="AK275" s="263"/>
      <c r="AL275" s="230"/>
      <c r="AM275" s="230"/>
      <c r="AN275" s="230"/>
      <c r="AO275" s="230"/>
      <c r="AP275" s="230"/>
      <c r="AQ275" s="230"/>
      <c r="AR275" s="230"/>
      <c r="AS275" s="230"/>
      <c r="AT275" s="230"/>
      <c r="AU275" s="230"/>
      <c r="AV275" s="230"/>
      <c r="AW275" s="230"/>
      <c r="AX275" s="231"/>
      <c r="AY275" s="195"/>
      <c r="AZ275" s="195"/>
      <c r="BA275" s="195"/>
      <c r="BB275" s="195"/>
      <c r="BC275" s="195"/>
      <c r="BD275" s="195"/>
      <c r="BE275" s="195"/>
      <c r="BF275" s="195"/>
      <c r="BG275" s="195"/>
      <c r="BH275" s="195"/>
      <c r="BI275" s="195"/>
      <c r="BJ275" s="195"/>
      <c r="BK275" s="195"/>
      <c r="BL275" s="195"/>
      <c r="BM275" s="195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  <c r="CH275" s="195"/>
      <c r="CI275" s="195"/>
      <c r="CJ275" s="195"/>
      <c r="CK275" s="195"/>
      <c r="CL275" s="195"/>
      <c r="CM275" s="195"/>
      <c r="CN275" s="195"/>
      <c r="CO275" s="195"/>
      <c r="CP275" s="195"/>
      <c r="CQ275" s="195"/>
      <c r="CR275" s="195"/>
      <c r="CS275" s="195"/>
      <c r="CT275" s="195"/>
      <c r="CU275" s="195"/>
      <c r="CV275" s="195"/>
      <c r="CW275" s="195"/>
      <c r="CX275" s="195"/>
      <c r="CY275" s="195"/>
      <c r="CZ275" s="195"/>
      <c r="DA275" s="195"/>
      <c r="DB275" s="195"/>
      <c r="DC275" s="195"/>
      <c r="DD275" s="195"/>
    </row>
    <row r="276" spans="1:108" ht="15.75">
      <c r="A276" s="89"/>
      <c r="B276" s="230" t="s">
        <v>435</v>
      </c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  <c r="R276" s="230"/>
      <c r="S276" s="230"/>
      <c r="T276" s="230"/>
      <c r="U276" s="230"/>
      <c r="V276" s="230"/>
      <c r="W276" s="230"/>
      <c r="X276" s="230"/>
      <c r="Y276" s="230"/>
      <c r="Z276" s="230"/>
      <c r="AA276" s="230"/>
      <c r="AB276" s="230"/>
      <c r="AC276" s="230"/>
      <c r="AD276" s="230"/>
      <c r="AE276" s="230"/>
      <c r="AF276" s="230"/>
      <c r="AG276" s="230"/>
      <c r="AH276" s="230"/>
      <c r="AI276" s="230"/>
      <c r="AJ276" s="231"/>
      <c r="AK276" s="270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1"/>
      <c r="AW276" s="271"/>
      <c r="AX276" s="272"/>
      <c r="AY276" s="195"/>
      <c r="AZ276" s="195"/>
      <c r="BA276" s="195"/>
      <c r="BB276" s="195"/>
      <c r="BC276" s="195"/>
      <c r="BD276" s="195"/>
      <c r="BE276" s="195"/>
      <c r="BF276" s="195"/>
      <c r="BG276" s="195"/>
      <c r="BH276" s="195"/>
      <c r="BI276" s="195"/>
      <c r="BJ276" s="275">
        <f>BJ125</f>
        <v>4550</v>
      </c>
      <c r="BK276" s="195"/>
      <c r="BL276" s="195"/>
      <c r="BM276" s="195"/>
      <c r="BN276" s="195"/>
      <c r="BO276" s="195"/>
      <c r="BP276" s="195"/>
      <c r="BQ276" s="195"/>
      <c r="BR276" s="195"/>
      <c r="BS276" s="195"/>
      <c r="BT276" s="195"/>
      <c r="BU276" s="195"/>
      <c r="BV276" s="195"/>
      <c r="BW276" s="195"/>
      <c r="BX276" s="195"/>
      <c r="BY276" s="276">
        <f>BY125</f>
        <v>3.0188428874734607</v>
      </c>
      <c r="BZ276" s="195"/>
      <c r="CA276" s="195"/>
      <c r="CB276" s="195"/>
      <c r="CC276" s="195"/>
      <c r="CD276" s="195"/>
      <c r="CE276" s="195"/>
      <c r="CF276" s="195"/>
      <c r="CG276" s="195"/>
      <c r="CH276" s="195"/>
      <c r="CI276" s="195"/>
      <c r="CJ276" s="195"/>
      <c r="CK276" s="195"/>
      <c r="CL276" s="195"/>
      <c r="CM276" s="195"/>
      <c r="CN276" s="195"/>
      <c r="CO276" s="195"/>
      <c r="CP276" s="195"/>
      <c r="CQ276" s="195"/>
      <c r="CR276" s="195"/>
      <c r="CS276" s="195"/>
      <c r="CT276" s="195"/>
      <c r="CU276" s="195"/>
      <c r="CV276" s="195"/>
      <c r="CW276" s="195"/>
      <c r="CX276" s="195"/>
      <c r="CY276" s="195"/>
      <c r="CZ276" s="195"/>
      <c r="DA276" s="195"/>
      <c r="DB276" s="195"/>
      <c r="DC276" s="195"/>
      <c r="DD276" s="195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AY270:BI270"/>
    <mergeCell ref="BJ270:BX270"/>
    <mergeCell ref="BY273:CL273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BJ258:BX258"/>
    <mergeCell ref="BY260:CL260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256:DD256"/>
    <mergeCell ref="B257:AJ257"/>
    <mergeCell ref="AK257:AX257"/>
    <mergeCell ref="AY257:BI257"/>
    <mergeCell ref="BJ257:BX257"/>
    <mergeCell ref="BY257:CL257"/>
    <mergeCell ref="CM257:DD257"/>
    <mergeCell ref="BY255:CL255"/>
    <mergeCell ref="CM255:DD255"/>
    <mergeCell ref="B254:AJ254"/>
    <mergeCell ref="AK254:AX254"/>
    <mergeCell ref="B255:AJ255"/>
    <mergeCell ref="AK255:AX255"/>
    <mergeCell ref="AY255:BI255"/>
    <mergeCell ref="BJ255:BX255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3:AJ253"/>
    <mergeCell ref="AK253:AX253"/>
    <mergeCell ref="AY253:BI253"/>
    <mergeCell ref="BJ253:BX253"/>
    <mergeCell ref="B252:AJ252"/>
    <mergeCell ref="AK252:AX252"/>
    <mergeCell ref="AY252:BI252"/>
    <mergeCell ref="BJ252:BX252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BY243:CL243"/>
    <mergeCell ref="CM243:DD243"/>
    <mergeCell ref="B242:AJ242"/>
    <mergeCell ref="AK242:AX242"/>
    <mergeCell ref="B243:AJ243"/>
    <mergeCell ref="AK243:AX243"/>
    <mergeCell ref="AY243:BI243"/>
    <mergeCell ref="BJ243:BX243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1:AJ241"/>
    <mergeCell ref="AK241:AX241"/>
    <mergeCell ref="AY241:BI241"/>
    <mergeCell ref="BJ241:BX241"/>
    <mergeCell ref="B240:AJ240"/>
    <mergeCell ref="AK240:AX240"/>
    <mergeCell ref="AY240:BI240"/>
    <mergeCell ref="BJ240:BX240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BJ235:BX235"/>
    <mergeCell ref="BY237:CL237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Y234:CL234"/>
    <mergeCell ref="CM234:DD234"/>
    <mergeCell ref="B233:AJ233"/>
    <mergeCell ref="AK233:AX233"/>
    <mergeCell ref="B234:AJ234"/>
    <mergeCell ref="AK234:AX234"/>
    <mergeCell ref="AY234:BI234"/>
    <mergeCell ref="BJ234:BX234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2:AJ232"/>
    <mergeCell ref="AK232:AX232"/>
    <mergeCell ref="AY232:BI232"/>
    <mergeCell ref="BJ232:BX232"/>
    <mergeCell ref="B231:AJ231"/>
    <mergeCell ref="AK231:AX231"/>
    <mergeCell ref="AY231:BI231"/>
    <mergeCell ref="BJ231:BX231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BJ226:BX226"/>
    <mergeCell ref="BY228:CL228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BJ221:BX221"/>
    <mergeCell ref="BY223:CL223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5:CL215"/>
    <mergeCell ref="CM215:DD215"/>
    <mergeCell ref="B214:AJ214"/>
    <mergeCell ref="AK214:AX214"/>
    <mergeCell ref="B215:AJ215"/>
    <mergeCell ref="AK215:AX215"/>
    <mergeCell ref="AY215:BI215"/>
    <mergeCell ref="BJ215:BX215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3:AJ213"/>
    <mergeCell ref="AK213:AX213"/>
    <mergeCell ref="AY213:BI213"/>
    <mergeCell ref="BJ213:BX213"/>
    <mergeCell ref="B212:AJ212"/>
    <mergeCell ref="AK212:AX212"/>
    <mergeCell ref="AY212:BI212"/>
    <mergeCell ref="BJ212:BX212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BJ207:BX207"/>
    <mergeCell ref="BY209:CL209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Y206:CL206"/>
    <mergeCell ref="CM206:DD206"/>
    <mergeCell ref="B205:AJ205"/>
    <mergeCell ref="AK205:AX205"/>
    <mergeCell ref="B206:AJ206"/>
    <mergeCell ref="AK206:AX206"/>
    <mergeCell ref="AY206:BI206"/>
    <mergeCell ref="BJ206:BX206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4:AJ204"/>
    <mergeCell ref="AK204:AX204"/>
    <mergeCell ref="AY204:BI204"/>
    <mergeCell ref="BJ204:BX204"/>
    <mergeCell ref="B203:AJ203"/>
    <mergeCell ref="AK203:AX203"/>
    <mergeCell ref="AY203:BI203"/>
    <mergeCell ref="BJ203:BX203"/>
    <mergeCell ref="BY202:CL202"/>
    <mergeCell ref="CM202:DD202"/>
    <mergeCell ref="B201:AJ201"/>
    <mergeCell ref="AK201:AX201"/>
    <mergeCell ref="B202:AJ202"/>
    <mergeCell ref="AK202:AX202"/>
    <mergeCell ref="AY202:BI202"/>
    <mergeCell ref="BJ202:BX202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0:AJ200"/>
    <mergeCell ref="AK200:AX200"/>
    <mergeCell ref="AY200:BI200"/>
    <mergeCell ref="BJ200:BX200"/>
    <mergeCell ref="B199:AJ199"/>
    <mergeCell ref="AK199:AX199"/>
    <mergeCell ref="AY199:BI199"/>
    <mergeCell ref="BJ199:BX199"/>
    <mergeCell ref="BY198:CL198"/>
    <mergeCell ref="CM198:DD198"/>
    <mergeCell ref="B197:AJ197"/>
    <mergeCell ref="AK197:AX197"/>
    <mergeCell ref="B198:AJ198"/>
    <mergeCell ref="AK198:AX198"/>
    <mergeCell ref="AY198:BI198"/>
    <mergeCell ref="BJ198:BX198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6:AJ196"/>
    <mergeCell ref="AK196:AX196"/>
    <mergeCell ref="AY196:BI196"/>
    <mergeCell ref="BJ196:BX196"/>
    <mergeCell ref="B195:AJ195"/>
    <mergeCell ref="AK195:AX195"/>
    <mergeCell ref="AY195:BI195"/>
    <mergeCell ref="BJ195:BX195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BJ190:BX190"/>
    <mergeCell ref="BY192:CL192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9:CL179"/>
    <mergeCell ref="CM179:DD179"/>
    <mergeCell ref="B178:AJ178"/>
    <mergeCell ref="AK178:AX178"/>
    <mergeCell ref="B179:AJ179"/>
    <mergeCell ref="AK179:AX179"/>
    <mergeCell ref="AY179:BI179"/>
    <mergeCell ref="BJ179:BX179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7:AJ177"/>
    <mergeCell ref="AK177:AX177"/>
    <mergeCell ref="AY177:BI177"/>
    <mergeCell ref="BJ177:BX177"/>
    <mergeCell ref="B176:AJ176"/>
    <mergeCell ref="AK176:AX176"/>
    <mergeCell ref="AY176:BI176"/>
    <mergeCell ref="BJ176:BX176"/>
    <mergeCell ref="BY175:CL175"/>
    <mergeCell ref="CM175:DD175"/>
    <mergeCell ref="B174:AJ174"/>
    <mergeCell ref="AK174:AX174"/>
    <mergeCell ref="B175:AJ175"/>
    <mergeCell ref="AK175:AX175"/>
    <mergeCell ref="AY175:BI175"/>
    <mergeCell ref="BJ175:BX175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3:AJ173"/>
    <mergeCell ref="AK173:AX173"/>
    <mergeCell ref="AY173:BI173"/>
    <mergeCell ref="BJ173:BX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9:CL169"/>
    <mergeCell ref="CM169:DD169"/>
    <mergeCell ref="B168:AJ168"/>
    <mergeCell ref="AK168:AX168"/>
    <mergeCell ref="B169:AJ169"/>
    <mergeCell ref="AK169:AX169"/>
    <mergeCell ref="AY169:BI169"/>
    <mergeCell ref="BJ169:BX169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7:AJ167"/>
    <mergeCell ref="AK167:AX167"/>
    <mergeCell ref="AY167:BI167"/>
    <mergeCell ref="BJ167:BX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3:CL163"/>
    <mergeCell ref="CM163:DD163"/>
    <mergeCell ref="B162:AJ162"/>
    <mergeCell ref="AK162:AX162"/>
    <mergeCell ref="B163:AJ163"/>
    <mergeCell ref="AK163:AX163"/>
    <mergeCell ref="AY163:BI163"/>
    <mergeCell ref="BJ163:BX163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1:AJ161"/>
    <mergeCell ref="AK161:AX161"/>
    <mergeCell ref="AY161:BI161"/>
    <mergeCell ref="BJ161:BX161"/>
    <mergeCell ref="B160:AJ160"/>
    <mergeCell ref="AK160:AX160"/>
    <mergeCell ref="AY160:BI160"/>
    <mergeCell ref="BJ160:BX160"/>
    <mergeCell ref="BY159:CL159"/>
    <mergeCell ref="CM159:DD159"/>
    <mergeCell ref="B158:AJ158"/>
    <mergeCell ref="AK158:AX158"/>
    <mergeCell ref="B159:AJ159"/>
    <mergeCell ref="AK159:AX159"/>
    <mergeCell ref="AY159:BI159"/>
    <mergeCell ref="BJ159:BX159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7:AJ157"/>
    <mergeCell ref="AK157:AX157"/>
    <mergeCell ref="AY157:BI157"/>
    <mergeCell ref="BJ157:BX157"/>
    <mergeCell ref="B156:AJ156"/>
    <mergeCell ref="AK156:AX156"/>
    <mergeCell ref="AY156:BI156"/>
    <mergeCell ref="BJ156:BX156"/>
    <mergeCell ref="BY155:CL155"/>
    <mergeCell ref="CM155:DD155"/>
    <mergeCell ref="B154:AJ154"/>
    <mergeCell ref="AK154:AX154"/>
    <mergeCell ref="B155:AJ155"/>
    <mergeCell ref="AK155:AX155"/>
    <mergeCell ref="AY155:BI155"/>
    <mergeCell ref="BJ155:BX155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3:AJ153"/>
    <mergeCell ref="AK153:AX153"/>
    <mergeCell ref="AY153:BI153"/>
    <mergeCell ref="BJ153:BX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9:CL149"/>
    <mergeCell ref="CM149:DD149"/>
    <mergeCell ref="B148:AJ148"/>
    <mergeCell ref="AK148:AX148"/>
    <mergeCell ref="B149:AJ149"/>
    <mergeCell ref="AK149:AX149"/>
    <mergeCell ref="AY149:BI149"/>
    <mergeCell ref="BJ149:BX149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7:AJ147"/>
    <mergeCell ref="AK147:AX147"/>
    <mergeCell ref="AY147:BI147"/>
    <mergeCell ref="BJ147:BX147"/>
    <mergeCell ref="B146:AJ146"/>
    <mergeCell ref="AK146:AX146"/>
    <mergeCell ref="AY146:BI146"/>
    <mergeCell ref="BJ146:BX146"/>
    <mergeCell ref="BY145:CL145"/>
    <mergeCell ref="CM145:DD145"/>
    <mergeCell ref="B144:AJ144"/>
    <mergeCell ref="AK144:AX144"/>
    <mergeCell ref="B145:AJ145"/>
    <mergeCell ref="AK145:AX145"/>
    <mergeCell ref="AY145:BI145"/>
    <mergeCell ref="BJ145:BX145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3:AJ143"/>
    <mergeCell ref="AK143:AX143"/>
    <mergeCell ref="AY143:BI143"/>
    <mergeCell ref="BJ143:BX143"/>
    <mergeCell ref="B142:AJ142"/>
    <mergeCell ref="AK142:AX142"/>
    <mergeCell ref="AY142:BI142"/>
    <mergeCell ref="BJ142:BX142"/>
    <mergeCell ref="BY141:CL141"/>
    <mergeCell ref="CM141:DD141"/>
    <mergeCell ref="B140:AJ140"/>
    <mergeCell ref="AK140:AX140"/>
    <mergeCell ref="B141:AJ141"/>
    <mergeCell ref="AK141:AX141"/>
    <mergeCell ref="AY141:BI141"/>
    <mergeCell ref="BJ141:BX141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39:AJ139"/>
    <mergeCell ref="AK139:AX139"/>
    <mergeCell ref="AY139:BI139"/>
    <mergeCell ref="BJ139:BX139"/>
    <mergeCell ref="B138:AJ138"/>
    <mergeCell ref="AK138:AX138"/>
    <mergeCell ref="AY138:BI138"/>
    <mergeCell ref="BJ138:BX138"/>
    <mergeCell ref="BY137:CL137"/>
    <mergeCell ref="CM137:DD137"/>
    <mergeCell ref="B136:AJ136"/>
    <mergeCell ref="AK136:AX136"/>
    <mergeCell ref="B137:AJ137"/>
    <mergeCell ref="AK137:AX137"/>
    <mergeCell ref="AY137:BI137"/>
    <mergeCell ref="BJ137:BX137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5:AJ135"/>
    <mergeCell ref="AK135:AX135"/>
    <mergeCell ref="AY135:BI135"/>
    <mergeCell ref="BJ135:BX135"/>
    <mergeCell ref="B134:AJ134"/>
    <mergeCell ref="AK134:AX134"/>
    <mergeCell ref="AY134:BI134"/>
    <mergeCell ref="BJ134:BX134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BJ129:BX129"/>
    <mergeCell ref="BY131:CL131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Y128:CL128"/>
    <mergeCell ref="CM128:DD128"/>
    <mergeCell ref="B127:AJ127"/>
    <mergeCell ref="AK127:AX127"/>
    <mergeCell ref="B128:AJ128"/>
    <mergeCell ref="AK128:AX128"/>
    <mergeCell ref="AY128:BI128"/>
    <mergeCell ref="BJ128:BX128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6:AJ126"/>
    <mergeCell ref="AK126:AX126"/>
    <mergeCell ref="AY126:BI126"/>
    <mergeCell ref="BJ126:BX126"/>
    <mergeCell ref="B125:AJ125"/>
    <mergeCell ref="AK125:AX125"/>
    <mergeCell ref="AY125:BI125"/>
    <mergeCell ref="BJ125:BX125"/>
    <mergeCell ref="BY124:CL124"/>
    <mergeCell ref="CM124:DD124"/>
    <mergeCell ref="B123:AJ123"/>
    <mergeCell ref="AK123:AX123"/>
    <mergeCell ref="B124:AJ124"/>
    <mergeCell ref="AK124:AX124"/>
    <mergeCell ref="AY124:BI124"/>
    <mergeCell ref="BJ124:BX124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2:AJ122"/>
    <mergeCell ref="AK122:AX122"/>
    <mergeCell ref="AY122:BI122"/>
    <mergeCell ref="BJ122:BX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T60:CK60"/>
    <mergeCell ref="CL60:DD60"/>
    <mergeCell ref="B61:AR61"/>
    <mergeCell ref="AT61:BS61"/>
    <mergeCell ref="BT61:CK61"/>
    <mergeCell ref="CL61:DD61"/>
    <mergeCell ref="B55:AR56"/>
    <mergeCell ref="AT55:AY55"/>
    <mergeCell ref="B60:AR60"/>
    <mergeCell ref="AT60:BS60"/>
    <mergeCell ref="B57:AR59"/>
    <mergeCell ref="AT57:BS57"/>
    <mergeCell ref="BT57:CK59"/>
    <mergeCell ref="CL57:DD59"/>
    <mergeCell ref="BE58:BJ58"/>
    <mergeCell ref="AT59:BS59"/>
    <mergeCell ref="BA55:BS55"/>
    <mergeCell ref="BT55:CK56"/>
    <mergeCell ref="CL52:DD53"/>
    <mergeCell ref="AS53:BS53"/>
    <mergeCell ref="CL55:DD56"/>
    <mergeCell ref="AS56:BS56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50:DD51"/>
    <mergeCell ref="AS51:BS51"/>
    <mergeCell ref="B48:AR49"/>
    <mergeCell ref="AT48:AY48"/>
    <mergeCell ref="B50:AR51"/>
    <mergeCell ref="AT50:AY50"/>
    <mergeCell ref="BA50:BS50"/>
    <mergeCell ref="BT50:CK51"/>
    <mergeCell ref="BA48:BS48"/>
    <mergeCell ref="BT48:CK49"/>
    <mergeCell ref="CL44:DD45"/>
    <mergeCell ref="AS45:BS45"/>
    <mergeCell ref="CL46:DD47"/>
    <mergeCell ref="CL48:DD49"/>
    <mergeCell ref="AS49:BS49"/>
    <mergeCell ref="B46:AR47"/>
    <mergeCell ref="AT46:AY46"/>
    <mergeCell ref="BA46:BS46"/>
    <mergeCell ref="BT46:CK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4:DD35"/>
    <mergeCell ref="AS35:BS35"/>
    <mergeCell ref="B32:AR33"/>
    <mergeCell ref="AT32:AY32"/>
    <mergeCell ref="B34:AR35"/>
    <mergeCell ref="AT34:AY34"/>
    <mergeCell ref="BA34:BS34"/>
    <mergeCell ref="BT34:CK35"/>
    <mergeCell ref="BA32:BS32"/>
    <mergeCell ref="BT32:CK33"/>
    <mergeCell ref="CL28:DD29"/>
    <mergeCell ref="AS29:BS29"/>
    <mergeCell ref="CL30:DD31"/>
    <mergeCell ref="CL32:DD33"/>
    <mergeCell ref="AS33:BS33"/>
    <mergeCell ref="B30:AR31"/>
    <mergeCell ref="AT30:AY30"/>
    <mergeCell ref="BA30:BS30"/>
    <mergeCell ref="BT30:CK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2010-03-18T03:10:46Z</dcterms:modified>
  <cp:category/>
  <cp:version/>
  <cp:contentType/>
  <cp:contentStatus/>
</cp:coreProperties>
</file>