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<sst xmlns="http://schemas.openxmlformats.org/spreadsheetml/2006/main" count="436" uniqueCount="214">
  <si>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</si>
  <si>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</si>
  <si>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</si>
  <si>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</si>
  <si>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</si>
  <si>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</si>
  <si>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</si>
  <si>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</si>
  <si>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</si>
  <si>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</si>
  <si>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</si>
  <si>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</si>
  <si>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</si>
  <si>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</si>
  <si>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</si>
  <si>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</si>
  <si>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</si>
  <si>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</si>
  <si>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</si>
  <si>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</si>
  <si>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</si>
  <si>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</si>
  <si>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</si>
  <si>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</si>
  <si>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</si>
  <si>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</si>
  <si>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</si>
  <si>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</si>
  <si>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</si>
  <si>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</si>
  <si>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</si>
  <si>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</si>
  <si>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</si>
  <si>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</si>
  <si>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</si>
  <si>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</si>
  <si>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</si>
  <si>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</si>
  <si>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</si>
  <si>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</si>
  <si>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</si>
  <si>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</si>
  <si>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</si>
  <si>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</si>
  <si>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</si>
  <si>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</si>
  <si>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</si>
  <si>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</si>
  <si>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</si>
  <si>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</si>
  <si>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</si>
  <si>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</si>
  <si>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</si>
  <si>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</si>
  <si>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</si>
  <si>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</si>
  <si>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</si>
  <si>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</si>
  <si>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</si>
  <si>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</si>
  <si>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</si>
  <si>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</si>
  <si>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</si>
  <si>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</si>
  <si>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</si>
  <si>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</si>
  <si>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</si>
  <si>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</si>
  <si>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</si>
  <si>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</si>
  <si>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</si>
  <si>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</si>
  <si>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</si>
  <si>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</si>
  <si>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</si>
  <si>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</si>
  <si>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</si>
  <si>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</si>
  <si>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</si>
  <si>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</si>
  <si>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</si>
  <si>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</si>
  <si>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</si>
  <si>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</si>
  <si>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</si>
  <si>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</si>
  <si>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</si>
  <si>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</si>
  <si>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</si>
  <si>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</si>
  <si>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</si>
  <si>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</si>
  <si>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</si>
  <si>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</si>
  <si>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</si>
  <si>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</si>
  <si>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</si>
  <si>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</si>
  <si>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</si>
  <si>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</si>
  <si>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</si>
  <si>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</si>
  <si>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</si>
  <si>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</si>
  <si>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</si>
  <si>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</si>
  <si>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</si>
  <si>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</si>
  <si>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</si>
  <si>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</si>
  <si>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</si>
  <si>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</si>
  <si>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</si>
  <si>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</si>
  <si>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</si>
  <si>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</si>
  <si>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</si>
  <si>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</si>
  <si>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</si>
  <si>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</si>
  <si>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</si>
  <si>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</si>
  <si>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</si>
  <si>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</si>
  <si>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</si>
  <si>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</si>
  <si>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</si>
  <si>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</si>
  <si>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</si>
  <si>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</si>
  <si>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</si>
  <si>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</si>
  <si>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</si>
  <si>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</si>
  <si>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</si>
  <si>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</si>
  <si>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</si>
  <si>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</si>
  <si>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</si>
  <si>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</si>
  <si>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</si>
  <si>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</si>
  <si>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</si>
  <si>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</si>
  <si>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</si>
  <si>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</si>
  <si>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</si>
  <si>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</si>
  <si>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</si>
  <si>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</si>
  <si>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</si>
  <si>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</si>
  <si>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</si>
  <si>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</si>
  <si>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</si>
  <si>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</si>
  <si>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</si>
  <si>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</si>
  <si>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</si>
  <si>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</si>
  <si>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</si>
  <si>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</si>
  <si>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</si>
  <si>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</si>
  <si>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</si>
  <si>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</si>
  <si>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</si>
  <si>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</si>
  <si>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</si>
  <si>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</si>
  <si>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</si>
  <si>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н./уст.</t>
  </si>
  <si>
    <t xml:space="preserve"> </t>
  </si>
  <si>
    <t>27. Уборочная площадь крыши</t>
  </si>
  <si>
    <t>Трещины в цоколе, выбоины</t>
  </si>
  <si>
    <t>чердачные</t>
  </si>
  <si>
    <t>деревянное отепленное</t>
  </si>
  <si>
    <t>Дощатые по лагам окрашен.</t>
  </si>
  <si>
    <t xml:space="preserve"> Двухстворчатые</t>
  </si>
  <si>
    <t>Филенчатые</t>
  </si>
  <si>
    <t xml:space="preserve"> штукатурка,окраска, побелка</t>
  </si>
  <si>
    <t>ванны напольные</t>
  </si>
  <si>
    <t>-</t>
  </si>
  <si>
    <t>центральное</t>
  </si>
  <si>
    <t>Площ.</t>
  </si>
  <si>
    <t>деревянные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</si>
  <si>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</si>
  <si>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</si>
  <si>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</si>
  <si>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</si>
  <si>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</si>
  <si>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</si>
  <si>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</si>
  <si>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</si>
  <si>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</si>
  <si>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</si>
  <si>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Румянцева, 10</t>
  </si>
  <si>
    <t>24</t>
  </si>
  <si>
    <t>52</t>
  </si>
  <si>
    <t>бутовый ленточный</t>
  </si>
  <si>
    <t>бревенчатые</t>
  </si>
  <si>
    <t>В обшивке  стен щели</t>
  </si>
  <si>
    <t>трещины</t>
  </si>
  <si>
    <t>Шифер по деревянной обрешетке с водосточными трубами</t>
  </si>
  <si>
    <t>осадка, трещины в досках</t>
  </si>
  <si>
    <t>гниль</t>
  </si>
  <si>
    <t>осадка полотен</t>
  </si>
  <si>
    <t>Трещины в штукат.</t>
  </si>
  <si>
    <t>с 4-х сторон обшит</t>
  </si>
  <si>
    <t>утрач.окраска</t>
  </si>
  <si>
    <t>с дров. Колонк.</t>
  </si>
  <si>
    <t>доски стерты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</si>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</sst>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43" fontId="5" fillId="22" borderId="15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43" fontId="14" fillId="5" borderId="14" xfId="42" applyNumberFormat="1" applyFont="1" applyFill="1" applyBorder="1" applyAlignment="1">
      <alignment horizontal="center"/>
    </xf>
    <xf numFmtId="0" fontId="14" fillId="25" borderId="13" xfId="0" applyFont="1" applyFill="1" applyBorder="1" applyAlignment="1">
      <alignment horizontal="center" vertical="top" wrapText="1"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4" fillId="4" borderId="11" xfId="0" applyNumberFormat="1" applyFont="1" applyFill="1" applyBorder="1" applyAlignment="1">
      <alignment vertical="top"/>
    </xf>
    <xf numFmtId="0" fontId="14" fillId="4" borderId="11" xfId="0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4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26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21" fillId="0" borderId="14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/>
    </xf>
    <xf numFmtId="0" fontId="22" fillId="4" borderId="24" xfId="0" applyFont="1" applyFill="1" applyBorder="1" applyAlignment="1">
      <alignment horizontal="center"/>
    </xf>
    <xf numFmtId="0" fontId="23" fillId="26" borderId="14" xfId="0" applyFont="1" applyFill="1" applyBorder="1" applyAlignment="1">
      <alignment/>
    </xf>
    <xf numFmtId="0" fontId="11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43" fontId="5" fillId="0" borderId="11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181" fontId="14" fillId="0" borderId="14" xfId="0" applyNumberFormat="1" applyFont="1" applyFill="1" applyBorder="1" applyAlignment="1">
      <alignment horizontal="center" vertical="top" wrapText="1"/>
    </xf>
    <xf numFmtId="43" fontId="14" fillId="0" borderId="14" xfId="0" applyNumberFormat="1" applyFont="1" applyFill="1" applyBorder="1" applyAlignment="1">
      <alignment horizontal="center" vertical="top" wrapText="1"/>
    </xf>
    <xf numFmtId="43" fontId="14" fillId="5" borderId="14" xfId="42" applyNumberFormat="1" applyFont="1" applyFill="1" applyBorder="1" applyAlignment="1">
      <alignment horizontal="center"/>
    </xf>
    <xf numFmtId="43" fontId="5" fillId="5" borderId="14" xfId="42" applyNumberFormat="1" applyFont="1" applyFill="1" applyBorder="1" applyAlignment="1">
      <alignment/>
    </xf>
    <xf numFmtId="43" fontId="14" fillId="0" borderId="0" xfId="42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/>
    </xf>
    <xf numFmtId="181" fontId="24" fillId="4" borderId="14" xfId="42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4" fillId="26" borderId="14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2" fillId="0" borderId="19" xfId="0" applyFont="1" applyFill="1" applyBorder="1" applyAlignment="1">
      <alignment horizontal="left" wrapText="1"/>
    </xf>
    <xf numFmtId="0" fontId="5" fillId="7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8" fillId="24" borderId="0" xfId="0" applyFont="1" applyFill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8" fillId="24" borderId="0" xfId="0" applyFont="1" applyFill="1" applyAlignment="1">
      <alignment horizont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62" t="s">
        <v>0</v>
      </c>
      <c r="C1" s="262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63" t="s">
        <v>1</v>
      </c>
      <c r="C2" s="263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4.5" customHeight="1">
      <c r="A3" s="1"/>
      <c r="B3" s="264" t="s">
        <v>2</v>
      </c>
      <c r="C3" s="264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97</v>
      </c>
      <c r="C6" s="18"/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63" t="s">
        <v>5</v>
      </c>
      <c r="B7" s="263"/>
      <c r="C7" s="263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3.75" customHeight="1">
      <c r="A8" s="265" t="s">
        <v>6</v>
      </c>
      <c r="B8" s="265"/>
      <c r="C8" s="265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63" t="s">
        <v>7</v>
      </c>
      <c r="B9" s="263"/>
      <c r="C9" s="263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196</v>
      </c>
      <c r="C10" s="11"/>
      <c r="D10" s="13"/>
      <c r="E10" s="11" t="s">
        <v>8</v>
      </c>
      <c r="F10" s="24" t="s">
        <v>196</v>
      </c>
      <c r="G10" s="11"/>
      <c r="H10" s="2"/>
      <c r="I10" s="5"/>
      <c r="J10" s="5"/>
      <c r="K10" s="5"/>
      <c r="L10" s="5"/>
      <c r="M10" s="5"/>
      <c r="N10" s="5"/>
    </row>
    <row r="11" spans="1:14" ht="33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2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4" t="s">
        <v>171</v>
      </c>
      <c r="C12" s="11"/>
      <c r="D12" s="2"/>
      <c r="E12" s="5"/>
      <c r="F12" s="11"/>
      <c r="G12" s="11"/>
      <c r="H12" s="2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>
        <v>1936</v>
      </c>
      <c r="C13" s="5"/>
      <c r="D13" s="2"/>
      <c r="E13" s="1" t="s">
        <v>10</v>
      </c>
      <c r="F13" s="24" t="s">
        <v>171</v>
      </c>
      <c r="G13" s="11"/>
      <c r="H13" s="2"/>
      <c r="I13" s="5"/>
      <c r="J13" s="5"/>
      <c r="K13" s="5"/>
      <c r="L13" s="5"/>
      <c r="M13" s="5"/>
      <c r="N13" s="5"/>
    </row>
    <row r="14" spans="1:14" ht="15.75" customHeight="1">
      <c r="A14" s="261" t="s">
        <v>12</v>
      </c>
      <c r="B14" s="261"/>
      <c r="C14" s="26">
        <v>0.36</v>
      </c>
      <c r="D14" s="2"/>
      <c r="E14" s="11" t="s">
        <v>11</v>
      </c>
      <c r="F14" s="24">
        <v>1936</v>
      </c>
      <c r="G14" s="5"/>
      <c r="H14" s="2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/>
      <c r="C15" s="27"/>
      <c r="D15" s="2"/>
      <c r="E15" s="261" t="s">
        <v>12</v>
      </c>
      <c r="F15" s="261"/>
      <c r="G15" s="26">
        <v>0.36</v>
      </c>
      <c r="H15" s="2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5">
        <v>1969</v>
      </c>
      <c r="C16" s="11"/>
      <c r="D16" s="2"/>
      <c r="E16" s="11" t="s">
        <v>13</v>
      </c>
      <c r="F16" s="26" t="s">
        <v>171</v>
      </c>
      <c r="G16" s="5"/>
      <c r="H16" s="2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>
        <v>1969</v>
      </c>
      <c r="G17" s="11"/>
      <c r="H17" s="2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2</v>
      </c>
      <c r="C18" s="5"/>
      <c r="D18" s="2"/>
      <c r="E18" s="7" t="s">
        <v>15</v>
      </c>
      <c r="F18" s="24" t="s">
        <v>16</v>
      </c>
      <c r="G18" s="5"/>
      <c r="H18" s="2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2</v>
      </c>
      <c r="G19" s="5"/>
      <c r="H19" s="2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2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2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2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8</v>
      </c>
      <c r="C23" s="5"/>
      <c r="D23" s="2"/>
      <c r="E23" s="11" t="s">
        <v>21</v>
      </c>
      <c r="F23" s="24" t="s">
        <v>16</v>
      </c>
      <c r="G23" s="5"/>
      <c r="H23" s="2"/>
      <c r="I23" s="5"/>
      <c r="J23" s="5"/>
      <c r="K23" s="5"/>
      <c r="L23" s="5"/>
      <c r="M23" s="5"/>
      <c r="N23" s="5"/>
    </row>
    <row r="24" spans="1:14" ht="34.5" customHeight="1">
      <c r="A24" s="264" t="s">
        <v>23</v>
      </c>
      <c r="B24" s="264"/>
      <c r="C24" s="29" t="s">
        <v>16</v>
      </c>
      <c r="D24" s="2"/>
      <c r="E24" s="11" t="s">
        <v>22</v>
      </c>
      <c r="F24" s="24">
        <v>8</v>
      </c>
      <c r="G24" s="5"/>
      <c r="H24" s="2"/>
      <c r="I24" s="5"/>
      <c r="J24" s="5"/>
      <c r="K24" s="5"/>
      <c r="L24" s="5"/>
      <c r="M24" s="5"/>
      <c r="N24" s="5"/>
    </row>
    <row r="25" spans="1:14" ht="32.25" customHeight="1">
      <c r="A25" s="264" t="s">
        <v>24</v>
      </c>
      <c r="B25" s="264"/>
      <c r="C25" s="30" t="s">
        <v>16</v>
      </c>
      <c r="D25" s="2"/>
      <c r="E25" s="264" t="s">
        <v>23</v>
      </c>
      <c r="F25" s="264"/>
      <c r="G25" s="29" t="s">
        <v>16</v>
      </c>
      <c r="H25" s="2"/>
      <c r="I25" s="5"/>
      <c r="J25" s="5"/>
      <c r="K25" s="5"/>
      <c r="L25" s="5"/>
      <c r="M25" s="5"/>
      <c r="N25" s="5"/>
    </row>
    <row r="26" spans="1:14" ht="48.75" customHeight="1">
      <c r="A26" s="264" t="s">
        <v>25</v>
      </c>
      <c r="B26" s="264"/>
      <c r="C26" s="29" t="s">
        <v>16</v>
      </c>
      <c r="D26" s="2"/>
      <c r="E26" s="264" t="s">
        <v>24</v>
      </c>
      <c r="F26" s="264"/>
      <c r="G26" s="30" t="s">
        <v>16</v>
      </c>
      <c r="H26" s="2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2108</v>
      </c>
      <c r="C27" s="31" t="s">
        <v>27</v>
      </c>
      <c r="D27" s="2"/>
      <c r="E27" s="264" t="s">
        <v>25</v>
      </c>
      <c r="F27" s="264"/>
      <c r="G27" s="29" t="s">
        <v>16</v>
      </c>
      <c r="H27" s="2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2108</v>
      </c>
      <c r="G28" s="31" t="s">
        <v>27</v>
      </c>
      <c r="H28" s="221">
        <f>F28</f>
        <v>2108</v>
      </c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2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v>439.5</v>
      </c>
      <c r="C30" s="23" t="s">
        <v>31</v>
      </c>
      <c r="D30" s="2"/>
      <c r="E30" s="32" t="s">
        <v>29</v>
      </c>
      <c r="F30" s="11"/>
      <c r="G30" s="11"/>
      <c r="H30" s="2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5">
        <v>439.5</v>
      </c>
      <c r="C31" s="31" t="s">
        <v>31</v>
      </c>
      <c r="D31" s="2"/>
      <c r="E31" s="32" t="s">
        <v>30</v>
      </c>
      <c r="F31" s="33">
        <v>439.5</v>
      </c>
      <c r="G31" s="23" t="s">
        <v>31</v>
      </c>
      <c r="H31" s="2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285.4</v>
      </c>
      <c r="C32" s="31" t="s">
        <v>31</v>
      </c>
      <c r="D32" s="2"/>
      <c r="E32" s="32" t="s">
        <v>32</v>
      </c>
      <c r="F32" s="5">
        <v>439.5</v>
      </c>
      <c r="G32" s="31" t="s">
        <v>31</v>
      </c>
      <c r="H32" s="2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1">
        <v>0</v>
      </c>
      <c r="C33" s="31" t="s">
        <v>31</v>
      </c>
      <c r="D33" s="2"/>
      <c r="E33" s="34" t="s">
        <v>33</v>
      </c>
      <c r="F33" s="31">
        <v>285.4</v>
      </c>
      <c r="G33" s="31" t="s">
        <v>31</v>
      </c>
      <c r="H33" s="2"/>
      <c r="I33" s="5"/>
      <c r="J33" s="5"/>
      <c r="K33" s="5"/>
      <c r="L33" s="5"/>
      <c r="M33" s="5"/>
      <c r="N33" s="5"/>
    </row>
    <row r="34" spans="1:14" ht="60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1">
        <v>0</v>
      </c>
      <c r="G34" s="31" t="s">
        <v>31</v>
      </c>
      <c r="H34" s="2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2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2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66.1</v>
      </c>
      <c r="C36" s="31" t="s">
        <v>31</v>
      </c>
      <c r="D36" s="2"/>
      <c r="E36" s="11" t="s">
        <v>36</v>
      </c>
      <c r="F36" s="31">
        <v>2</v>
      </c>
      <c r="G36" s="31" t="s">
        <v>37</v>
      </c>
      <c r="H36" s="2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66.1</v>
      </c>
      <c r="G37" s="31" t="s">
        <v>31</v>
      </c>
      <c r="H37" s="2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39"/>
      <c r="I38" s="5"/>
      <c r="J38" s="5"/>
      <c r="K38" s="5"/>
      <c r="L38" s="5"/>
      <c r="M38" s="5"/>
      <c r="N38" s="5"/>
    </row>
    <row r="39" spans="1:14" ht="46.5" customHeight="1">
      <c r="A39" s="40" t="s">
        <v>41</v>
      </c>
      <c r="B39" s="41">
        <v>1649</v>
      </c>
      <c r="C39" s="222"/>
      <c r="D39" s="39"/>
      <c r="E39" s="37" t="s">
        <v>40</v>
      </c>
      <c r="F39" s="38">
        <v>0</v>
      </c>
      <c r="G39" s="11" t="s">
        <v>31</v>
      </c>
      <c r="H39" s="39"/>
      <c r="I39" s="5"/>
      <c r="J39" s="5"/>
      <c r="K39" s="5"/>
      <c r="L39" s="5"/>
      <c r="M39" s="5"/>
      <c r="N39" s="5"/>
    </row>
    <row r="40" spans="1:14" ht="15.75" customHeight="1">
      <c r="A40" s="42" t="s">
        <v>42</v>
      </c>
      <c r="B40" s="38">
        <v>317</v>
      </c>
      <c r="C40" s="139" t="s">
        <v>31</v>
      </c>
      <c r="D40" s="39"/>
      <c r="E40" s="40" t="s">
        <v>41</v>
      </c>
      <c r="F40" s="41">
        <v>1649</v>
      </c>
      <c r="G40" s="222"/>
      <c r="H40" s="39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39" t="s">
        <v>31</v>
      </c>
      <c r="D41" s="44"/>
      <c r="E41" s="42" t="s">
        <v>42</v>
      </c>
      <c r="F41" s="38">
        <v>317</v>
      </c>
      <c r="G41" s="139" t="s">
        <v>31</v>
      </c>
      <c r="H41" s="44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>
        <v>549</v>
      </c>
      <c r="C42" s="139" t="s">
        <v>31</v>
      </c>
      <c r="D42" s="44"/>
      <c r="E42" s="43" t="s">
        <v>43</v>
      </c>
      <c r="F42" s="38"/>
      <c r="G42" s="139" t="s">
        <v>31</v>
      </c>
      <c r="H42" s="44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>
        <v>783</v>
      </c>
      <c r="C43" s="141" t="s">
        <v>31</v>
      </c>
      <c r="D43" s="44"/>
      <c r="E43" s="42" t="s">
        <v>44</v>
      </c>
      <c r="F43" s="38">
        <v>549</v>
      </c>
      <c r="G43" s="139" t="s">
        <v>31</v>
      </c>
      <c r="H43" s="44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783</v>
      </c>
      <c r="G44" s="141" t="s">
        <v>31</v>
      </c>
      <c r="H44" s="44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223" t="s">
        <v>197</v>
      </c>
      <c r="C45" s="45" t="s">
        <v>48</v>
      </c>
      <c r="D45" s="39"/>
      <c r="E45" s="1" t="s">
        <v>46</v>
      </c>
      <c r="F45" s="45"/>
      <c r="G45" s="45"/>
      <c r="H45" s="39"/>
      <c r="I45" s="5"/>
      <c r="J45" s="5"/>
      <c r="K45" s="5"/>
      <c r="L45" s="5"/>
      <c r="M45" s="5"/>
      <c r="N45" s="5"/>
    </row>
    <row r="46" spans="1:14" ht="15.75">
      <c r="A46" s="1" t="s">
        <v>49</v>
      </c>
      <c r="B46" s="46">
        <v>374.4</v>
      </c>
      <c r="C46" s="23" t="s">
        <v>31</v>
      </c>
      <c r="D46" s="39"/>
      <c r="E46" s="1" t="s">
        <v>47</v>
      </c>
      <c r="F46" s="223" t="s">
        <v>198</v>
      </c>
      <c r="G46" s="45" t="s">
        <v>48</v>
      </c>
      <c r="H46" s="39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 t="s">
        <v>173</v>
      </c>
      <c r="F47" s="46">
        <v>374.4</v>
      </c>
      <c r="G47" s="141" t="s">
        <v>31</v>
      </c>
      <c r="H47" s="39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224"/>
      <c r="C48" s="11"/>
      <c r="D48" s="39"/>
      <c r="E48" s="263" t="s">
        <v>54</v>
      </c>
      <c r="F48" s="263"/>
      <c r="G48" s="263"/>
      <c r="H48" s="39"/>
      <c r="I48" s="5"/>
      <c r="J48" s="5"/>
      <c r="K48" s="5"/>
      <c r="L48" s="5"/>
      <c r="M48" s="5"/>
      <c r="N48" s="5"/>
    </row>
    <row r="49" spans="1:14" ht="15.75">
      <c r="A49" s="49" t="s">
        <v>52</v>
      </c>
      <c r="B49" s="218">
        <v>374.4</v>
      </c>
      <c r="C49" s="11"/>
      <c r="D49" s="39"/>
      <c r="E49" s="1"/>
      <c r="F49" s="5"/>
      <c r="G49" s="5"/>
      <c r="H49" s="2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224"/>
      <c r="C50" s="11"/>
      <c r="D50" s="39"/>
      <c r="E50" s="50" t="s">
        <v>55</v>
      </c>
      <c r="F50" s="50" t="s">
        <v>56</v>
      </c>
      <c r="G50" s="50" t="s">
        <v>57</v>
      </c>
      <c r="H50" s="2"/>
      <c r="I50" s="5"/>
      <c r="J50" s="5"/>
      <c r="K50" s="5"/>
      <c r="L50" s="5"/>
      <c r="M50" s="5"/>
      <c r="N50" s="5"/>
    </row>
    <row r="51" spans="1:14" ht="18.75" customHeight="1">
      <c r="A51" s="263" t="s">
        <v>54</v>
      </c>
      <c r="B51" s="263"/>
      <c r="C51" s="263"/>
      <c r="D51" s="39"/>
      <c r="E51" s="51" t="s">
        <v>58</v>
      </c>
      <c r="F51" s="52" t="s">
        <v>199</v>
      </c>
      <c r="G51" s="53" t="s">
        <v>174</v>
      </c>
      <c r="H51" s="2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51" t="s">
        <v>59</v>
      </c>
      <c r="F52" s="52" t="s">
        <v>200</v>
      </c>
      <c r="G52" s="225" t="s">
        <v>201</v>
      </c>
      <c r="H52" s="2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4" t="s">
        <v>60</v>
      </c>
      <c r="F53" s="55"/>
      <c r="G53" s="53"/>
      <c r="H53" s="2"/>
      <c r="I53" s="5"/>
      <c r="J53" s="5"/>
      <c r="K53" s="5"/>
      <c r="L53" s="5"/>
      <c r="M53" s="5"/>
      <c r="N53" s="5"/>
    </row>
    <row r="54" spans="1:14" ht="30" customHeight="1">
      <c r="A54" s="51" t="s">
        <v>58</v>
      </c>
      <c r="B54" s="52" t="s">
        <v>199</v>
      </c>
      <c r="C54" s="53" t="s">
        <v>174</v>
      </c>
      <c r="D54" s="2"/>
      <c r="E54" s="56" t="s">
        <v>61</v>
      </c>
      <c r="F54" s="57"/>
      <c r="G54" s="58"/>
      <c r="H54" s="2"/>
      <c r="I54" s="5"/>
      <c r="J54" s="5"/>
      <c r="K54" s="5"/>
      <c r="L54" s="5"/>
      <c r="M54" s="5"/>
      <c r="N54" s="5"/>
    </row>
    <row r="55" spans="1:14" ht="19.5" customHeight="1">
      <c r="A55" s="51" t="s">
        <v>59</v>
      </c>
      <c r="B55" s="52" t="s">
        <v>200</v>
      </c>
      <c r="C55" s="225" t="s">
        <v>201</v>
      </c>
      <c r="D55" s="2"/>
      <c r="E55" s="59" t="s">
        <v>175</v>
      </c>
      <c r="F55" s="60" t="s">
        <v>176</v>
      </c>
      <c r="G55" s="266" t="s">
        <v>202</v>
      </c>
      <c r="H55" s="2"/>
      <c r="I55" s="5"/>
      <c r="J55" s="5"/>
      <c r="K55" s="5"/>
      <c r="L55" s="5"/>
      <c r="M55" s="5"/>
      <c r="N55" s="5"/>
    </row>
    <row r="56" spans="1:14" ht="16.5" customHeight="1">
      <c r="A56" s="54" t="s">
        <v>60</v>
      </c>
      <c r="B56" s="55"/>
      <c r="C56" s="53"/>
      <c r="D56" s="2"/>
      <c r="E56" s="59" t="s">
        <v>63</v>
      </c>
      <c r="F56" s="61"/>
      <c r="G56" s="266"/>
      <c r="H56" s="2"/>
      <c r="I56" s="5"/>
      <c r="J56" s="5"/>
      <c r="K56" s="5"/>
      <c r="L56" s="5"/>
      <c r="M56" s="5"/>
      <c r="N56" s="5"/>
    </row>
    <row r="57" spans="1:14" ht="15.75">
      <c r="A57" s="56" t="s">
        <v>61</v>
      </c>
      <c r="B57" s="57"/>
      <c r="C57" s="58"/>
      <c r="D57" s="2"/>
      <c r="E57" s="59" t="s">
        <v>64</v>
      </c>
      <c r="F57" s="61"/>
      <c r="G57" s="62"/>
      <c r="H57" s="2"/>
      <c r="I57" s="5"/>
      <c r="J57" s="5"/>
      <c r="K57" s="5"/>
      <c r="L57" s="5"/>
      <c r="M57" s="5"/>
      <c r="N57" s="5"/>
    </row>
    <row r="58" spans="1:14" ht="31.5">
      <c r="A58" s="59" t="s">
        <v>62</v>
      </c>
      <c r="B58" s="60" t="s">
        <v>176</v>
      </c>
      <c r="C58" s="266" t="s">
        <v>202</v>
      </c>
      <c r="D58" s="2"/>
      <c r="E58" s="63" t="s">
        <v>65</v>
      </c>
      <c r="F58" s="64"/>
      <c r="G58" s="65"/>
      <c r="H58" s="2"/>
      <c r="I58" s="5"/>
      <c r="J58" s="5"/>
      <c r="K58" s="5"/>
      <c r="L58" s="5"/>
      <c r="M58" s="5"/>
      <c r="N58" s="5"/>
    </row>
    <row r="59" spans="1:14" ht="17.25" customHeight="1">
      <c r="A59" s="59" t="s">
        <v>63</v>
      </c>
      <c r="B59" s="61"/>
      <c r="C59" s="266"/>
      <c r="D59" s="2"/>
      <c r="E59" s="66" t="s">
        <v>66</v>
      </c>
      <c r="F59" s="67" t="s">
        <v>203</v>
      </c>
      <c r="G59" s="76" t="s">
        <v>202</v>
      </c>
      <c r="H59" s="2"/>
      <c r="I59" s="5"/>
      <c r="J59" s="5"/>
      <c r="K59" s="5"/>
      <c r="L59" s="5"/>
      <c r="M59" s="5"/>
      <c r="N59" s="5"/>
    </row>
    <row r="60" spans="1:14" ht="16.5" customHeight="1">
      <c r="A60" s="59" t="s">
        <v>64</v>
      </c>
      <c r="B60" s="61"/>
      <c r="C60" s="62"/>
      <c r="D60" s="2"/>
      <c r="E60" s="68" t="s">
        <v>67</v>
      </c>
      <c r="F60" s="52" t="s">
        <v>177</v>
      </c>
      <c r="G60" s="194" t="s">
        <v>204</v>
      </c>
      <c r="H60" s="2"/>
      <c r="I60" s="5"/>
      <c r="J60" s="5"/>
      <c r="K60" s="5"/>
      <c r="L60" s="5"/>
      <c r="M60" s="5"/>
      <c r="N60" s="5"/>
    </row>
    <row r="61" spans="1:14" ht="15.75">
      <c r="A61" s="63" t="s">
        <v>65</v>
      </c>
      <c r="B61" s="64"/>
      <c r="C61" s="65"/>
      <c r="D61" s="2"/>
      <c r="E61" s="56" t="s">
        <v>68</v>
      </c>
      <c r="F61" s="69"/>
      <c r="G61" s="70"/>
      <c r="H61" s="2"/>
      <c r="I61" s="5"/>
      <c r="J61" s="5"/>
      <c r="K61" s="5"/>
      <c r="L61" s="5"/>
      <c r="M61" s="5"/>
      <c r="N61" s="5"/>
    </row>
    <row r="62" spans="1:14" ht="78.75">
      <c r="A62" s="66" t="s">
        <v>66</v>
      </c>
      <c r="B62" s="67" t="s">
        <v>203</v>
      </c>
      <c r="C62" s="76" t="s">
        <v>202</v>
      </c>
      <c r="D62" s="2"/>
      <c r="E62" s="71" t="s">
        <v>69</v>
      </c>
      <c r="F62" s="219" t="s">
        <v>178</v>
      </c>
      <c r="G62" s="226" t="s">
        <v>205</v>
      </c>
      <c r="H62" s="2"/>
      <c r="I62" s="5"/>
      <c r="J62" s="5"/>
      <c r="K62" s="5"/>
      <c r="L62" s="5"/>
      <c r="M62" s="5"/>
      <c r="N62" s="5"/>
    </row>
    <row r="63" spans="1:14" ht="39" customHeight="1">
      <c r="A63" s="68" t="s">
        <v>67</v>
      </c>
      <c r="B63" s="52" t="s">
        <v>177</v>
      </c>
      <c r="C63" s="194" t="s">
        <v>204</v>
      </c>
      <c r="D63" s="2"/>
      <c r="E63" s="72" t="s">
        <v>70</v>
      </c>
      <c r="F63" s="73" t="s">
        <v>179</v>
      </c>
      <c r="G63" s="77" t="s">
        <v>206</v>
      </c>
      <c r="H63" s="2"/>
      <c r="I63" s="5"/>
      <c r="J63" s="5"/>
      <c r="K63" s="5"/>
      <c r="L63" s="5"/>
      <c r="M63" s="5"/>
      <c r="N63" s="5"/>
    </row>
    <row r="64" spans="1:14" ht="15" customHeight="1">
      <c r="A64" s="56" t="s">
        <v>68</v>
      </c>
      <c r="B64" s="69"/>
      <c r="C64" s="70"/>
      <c r="D64" s="2"/>
      <c r="E64" s="74" t="s">
        <v>65</v>
      </c>
      <c r="F64" s="75"/>
      <c r="G64" s="76"/>
      <c r="H64" s="2"/>
      <c r="I64" s="5"/>
      <c r="J64" s="5"/>
      <c r="K64" s="5"/>
      <c r="L64" s="5"/>
      <c r="M64" s="5"/>
      <c r="N64" s="5"/>
    </row>
    <row r="65" spans="1:14" ht="18" customHeight="1">
      <c r="A65" s="71" t="s">
        <v>69</v>
      </c>
      <c r="B65" s="219" t="s">
        <v>178</v>
      </c>
      <c r="C65" s="226" t="s">
        <v>205</v>
      </c>
      <c r="D65" s="2"/>
      <c r="E65" s="56" t="s">
        <v>71</v>
      </c>
      <c r="F65" s="69"/>
      <c r="G65" s="70"/>
      <c r="H65" s="2"/>
      <c r="I65" s="5"/>
      <c r="J65" s="5"/>
      <c r="K65" s="5"/>
      <c r="L65" s="5"/>
      <c r="M65" s="5"/>
      <c r="N65" s="5"/>
    </row>
    <row r="66" spans="1:14" ht="15.75" customHeight="1">
      <c r="A66" s="72" t="s">
        <v>70</v>
      </c>
      <c r="B66" s="73" t="s">
        <v>179</v>
      </c>
      <c r="C66" s="77" t="s">
        <v>206</v>
      </c>
      <c r="D66" s="2"/>
      <c r="E66" s="72" t="s">
        <v>72</v>
      </c>
      <c r="F66" s="227" t="s">
        <v>180</v>
      </c>
      <c r="G66" s="228" t="s">
        <v>207</v>
      </c>
      <c r="H66" s="2"/>
      <c r="I66" s="5"/>
      <c r="J66" s="5"/>
      <c r="K66" s="5"/>
      <c r="L66" s="5"/>
      <c r="M66" s="5"/>
      <c r="N66" s="5"/>
    </row>
    <row r="67" spans="1:14" ht="18" customHeight="1">
      <c r="A67" s="74" t="s">
        <v>65</v>
      </c>
      <c r="B67" s="75"/>
      <c r="C67" s="76"/>
      <c r="D67" s="2"/>
      <c r="E67" s="71" t="s">
        <v>73</v>
      </c>
      <c r="F67" s="227" t="s">
        <v>208</v>
      </c>
      <c r="G67" s="228" t="s">
        <v>209</v>
      </c>
      <c r="H67" s="2"/>
      <c r="I67" s="5"/>
      <c r="J67" s="5"/>
      <c r="K67" s="5"/>
      <c r="L67" s="5"/>
      <c r="M67" s="5"/>
      <c r="N67" s="5"/>
    </row>
    <row r="68" spans="1:14" ht="15.75">
      <c r="A68" s="56" t="s">
        <v>71</v>
      </c>
      <c r="B68" s="69"/>
      <c r="C68" s="70"/>
      <c r="D68" s="2"/>
      <c r="E68" s="72" t="s">
        <v>65</v>
      </c>
      <c r="F68" s="73"/>
      <c r="G68" s="76"/>
      <c r="H68" s="2"/>
      <c r="I68" s="5"/>
      <c r="J68" s="5"/>
      <c r="K68" s="5"/>
      <c r="L68" s="5"/>
      <c r="M68" s="5"/>
      <c r="N68" s="5"/>
    </row>
    <row r="69" spans="1:14" ht="31.5" customHeight="1">
      <c r="A69" s="72" t="s">
        <v>72</v>
      </c>
      <c r="B69" s="227" t="s">
        <v>180</v>
      </c>
      <c r="C69" s="228" t="s">
        <v>207</v>
      </c>
      <c r="D69" s="2"/>
      <c r="E69" s="56" t="s">
        <v>74</v>
      </c>
      <c r="F69" s="69"/>
      <c r="G69" s="70"/>
      <c r="H69" s="2"/>
      <c r="I69" s="5"/>
      <c r="J69" s="5"/>
      <c r="K69" s="5"/>
      <c r="L69" s="5"/>
      <c r="M69" s="5"/>
      <c r="N69" s="5"/>
    </row>
    <row r="70" spans="1:14" ht="15.75">
      <c r="A70" s="71" t="s">
        <v>73</v>
      </c>
      <c r="B70" s="227" t="s">
        <v>208</v>
      </c>
      <c r="C70" s="228" t="s">
        <v>209</v>
      </c>
      <c r="D70" s="2"/>
      <c r="E70" s="72" t="s">
        <v>181</v>
      </c>
      <c r="F70" s="220" t="s">
        <v>210</v>
      </c>
      <c r="G70" s="77"/>
      <c r="H70" s="2"/>
      <c r="I70" s="5"/>
      <c r="J70" s="5"/>
      <c r="K70" s="5"/>
      <c r="L70" s="5"/>
      <c r="M70" s="5"/>
      <c r="N70" s="5"/>
    </row>
    <row r="71" spans="1:14" ht="15.75">
      <c r="A71" s="72" t="s">
        <v>65</v>
      </c>
      <c r="B71" s="73"/>
      <c r="C71" s="76"/>
      <c r="D71" s="2"/>
      <c r="E71" s="72" t="s">
        <v>76</v>
      </c>
      <c r="F71" s="73" t="s">
        <v>182</v>
      </c>
      <c r="G71" s="77"/>
      <c r="H71" s="2"/>
      <c r="I71" s="5"/>
      <c r="J71" s="5"/>
      <c r="K71" s="5"/>
      <c r="L71" s="5"/>
      <c r="M71" s="5"/>
      <c r="N71" s="5"/>
    </row>
    <row r="72" spans="1:14" ht="31.5">
      <c r="A72" s="56" t="s">
        <v>74</v>
      </c>
      <c r="B72" s="69"/>
      <c r="C72" s="70"/>
      <c r="D72" s="2"/>
      <c r="E72" s="72" t="s">
        <v>77</v>
      </c>
      <c r="F72" s="73" t="s">
        <v>182</v>
      </c>
      <c r="G72" s="77"/>
      <c r="H72" s="2"/>
      <c r="I72" s="5"/>
      <c r="J72" s="5"/>
      <c r="K72" s="5"/>
      <c r="L72" s="5"/>
      <c r="M72" s="5"/>
      <c r="N72" s="5"/>
    </row>
    <row r="73" spans="1:14" ht="18" customHeight="1">
      <c r="A73" s="72" t="s">
        <v>75</v>
      </c>
      <c r="B73" s="220" t="s">
        <v>210</v>
      </c>
      <c r="C73" s="77"/>
      <c r="D73" s="2"/>
      <c r="E73" s="72" t="s">
        <v>78</v>
      </c>
      <c r="F73" s="73" t="s">
        <v>86</v>
      </c>
      <c r="G73" s="77"/>
      <c r="H73" s="2"/>
      <c r="I73" s="5"/>
      <c r="J73" s="5"/>
      <c r="K73" s="5"/>
      <c r="L73" s="5"/>
      <c r="M73" s="5"/>
      <c r="N73" s="5"/>
    </row>
    <row r="74" spans="1:14" ht="15.75">
      <c r="A74" s="72" t="s">
        <v>76</v>
      </c>
      <c r="B74" s="73" t="s">
        <v>182</v>
      </c>
      <c r="C74" s="77"/>
      <c r="D74" s="2"/>
      <c r="E74" s="72" t="s">
        <v>79</v>
      </c>
      <c r="F74" s="73" t="s">
        <v>182</v>
      </c>
      <c r="G74" s="77"/>
      <c r="H74" s="2"/>
      <c r="I74" s="5"/>
      <c r="J74" s="5"/>
      <c r="K74" s="5"/>
      <c r="L74" s="5"/>
      <c r="M74" s="5"/>
      <c r="N74" s="5"/>
    </row>
    <row r="75" spans="1:14" ht="15.75">
      <c r="A75" s="72" t="s">
        <v>77</v>
      </c>
      <c r="B75" s="73" t="s">
        <v>182</v>
      </c>
      <c r="C75" s="77"/>
      <c r="D75" s="2"/>
      <c r="E75" s="72" t="s">
        <v>80</v>
      </c>
      <c r="F75" s="73" t="s">
        <v>182</v>
      </c>
      <c r="G75" s="77"/>
      <c r="H75" s="2"/>
      <c r="I75" s="5"/>
      <c r="J75" s="5"/>
      <c r="K75" s="5"/>
      <c r="L75" s="5"/>
      <c r="M75" s="5"/>
      <c r="N75" s="5"/>
    </row>
    <row r="76" spans="1:14" ht="18" customHeight="1">
      <c r="A76" s="72" t="s">
        <v>78</v>
      </c>
      <c r="B76" s="73" t="s">
        <v>86</v>
      </c>
      <c r="C76" s="77"/>
      <c r="D76" s="2"/>
      <c r="E76" s="72" t="s">
        <v>81</v>
      </c>
      <c r="F76" s="73" t="s">
        <v>182</v>
      </c>
      <c r="G76" s="77"/>
      <c r="H76" s="2"/>
      <c r="I76" s="5"/>
      <c r="J76" s="5"/>
      <c r="K76" s="5"/>
      <c r="L76" s="5"/>
      <c r="M76" s="5"/>
      <c r="N76" s="5"/>
    </row>
    <row r="77" spans="1:14" ht="13.5" customHeight="1">
      <c r="A77" s="72" t="s">
        <v>79</v>
      </c>
      <c r="B77" s="73" t="s">
        <v>182</v>
      </c>
      <c r="C77" s="77"/>
      <c r="D77" s="2"/>
      <c r="E77" s="72" t="s">
        <v>82</v>
      </c>
      <c r="F77" s="73" t="s">
        <v>86</v>
      </c>
      <c r="G77" s="77"/>
      <c r="H77" s="2"/>
      <c r="I77" s="5"/>
      <c r="J77" s="5"/>
      <c r="K77" s="5"/>
      <c r="L77" s="5"/>
      <c r="M77" s="5"/>
      <c r="N77" s="5"/>
    </row>
    <row r="78" spans="1:14" ht="12.75" customHeight="1">
      <c r="A78" s="72" t="s">
        <v>80</v>
      </c>
      <c r="B78" s="73" t="s">
        <v>182</v>
      </c>
      <c r="C78" s="77"/>
      <c r="D78" s="2"/>
      <c r="E78" s="74" t="s">
        <v>83</v>
      </c>
      <c r="F78" s="73"/>
      <c r="G78" s="77"/>
      <c r="H78" s="2"/>
      <c r="I78" s="5"/>
      <c r="J78" s="5"/>
      <c r="K78" s="5"/>
      <c r="L78" s="5"/>
      <c r="M78" s="5"/>
      <c r="N78" s="5"/>
    </row>
    <row r="79" spans="1:14" ht="15.75" customHeight="1">
      <c r="A79" s="72" t="s">
        <v>81</v>
      </c>
      <c r="B79" s="73" t="s">
        <v>182</v>
      </c>
      <c r="C79" s="77"/>
      <c r="D79" s="2"/>
      <c r="E79" s="56" t="s">
        <v>84</v>
      </c>
      <c r="F79" s="69"/>
      <c r="G79" s="70"/>
      <c r="H79" s="2"/>
      <c r="I79" s="5"/>
      <c r="J79" s="5"/>
      <c r="K79" s="5"/>
      <c r="L79" s="5"/>
      <c r="M79" s="5"/>
      <c r="N79" s="5"/>
    </row>
    <row r="80" spans="1:14" ht="15.75">
      <c r="A80" s="72" t="s">
        <v>82</v>
      </c>
      <c r="B80" s="73" t="s">
        <v>86</v>
      </c>
      <c r="C80" s="77"/>
      <c r="D80" s="2"/>
      <c r="E80" s="72" t="s">
        <v>85</v>
      </c>
      <c r="F80" s="73" t="s">
        <v>86</v>
      </c>
      <c r="G80" s="77"/>
      <c r="H80" s="2"/>
      <c r="I80" s="5"/>
      <c r="J80" s="5"/>
      <c r="K80" s="5"/>
      <c r="L80" s="5"/>
      <c r="M80" s="5"/>
      <c r="N80" s="5"/>
    </row>
    <row r="81" spans="1:14" ht="14.25" customHeight="1">
      <c r="A81" s="74" t="s">
        <v>83</v>
      </c>
      <c r="B81" s="73"/>
      <c r="C81" s="77"/>
      <c r="D81" s="2"/>
      <c r="E81" s="72" t="s">
        <v>87</v>
      </c>
      <c r="F81" s="73" t="s">
        <v>86</v>
      </c>
      <c r="G81" s="77"/>
      <c r="H81" s="2"/>
      <c r="I81" s="5"/>
      <c r="J81" s="5"/>
      <c r="K81" s="5"/>
      <c r="L81" s="5"/>
      <c r="M81" s="5"/>
      <c r="N81" s="5"/>
    </row>
    <row r="82" spans="1:14" ht="47.25">
      <c r="A82" s="56" t="s">
        <v>84</v>
      </c>
      <c r="B82" s="69"/>
      <c r="C82" s="70"/>
      <c r="D82" s="2"/>
      <c r="E82" s="72" t="s">
        <v>88</v>
      </c>
      <c r="F82" s="73" t="s">
        <v>182</v>
      </c>
      <c r="G82" s="77" t="s">
        <v>172</v>
      </c>
      <c r="H82" s="2"/>
      <c r="I82" s="5"/>
      <c r="J82" s="5"/>
      <c r="K82" s="5"/>
      <c r="L82" s="5"/>
      <c r="M82" s="5"/>
      <c r="N82" s="5"/>
    </row>
    <row r="83" spans="1:14" ht="14.25" customHeight="1">
      <c r="A83" s="72" t="s">
        <v>85</v>
      </c>
      <c r="B83" s="73" t="s">
        <v>86</v>
      </c>
      <c r="C83" s="77"/>
      <c r="D83" s="2"/>
      <c r="E83" s="72" t="s">
        <v>89</v>
      </c>
      <c r="F83" s="73" t="s">
        <v>86</v>
      </c>
      <c r="G83" s="77"/>
      <c r="H83" s="2"/>
      <c r="I83" s="5"/>
      <c r="J83" s="5"/>
      <c r="K83" s="5"/>
      <c r="L83" s="5"/>
      <c r="M83" s="5"/>
      <c r="N83" s="5"/>
    </row>
    <row r="84" spans="1:14" ht="15.75">
      <c r="A84" s="72" t="s">
        <v>87</v>
      </c>
      <c r="B84" s="73" t="s">
        <v>86</v>
      </c>
      <c r="C84" s="77"/>
      <c r="D84" s="2"/>
      <c r="E84" s="72" t="s">
        <v>90</v>
      </c>
      <c r="F84" s="73" t="s">
        <v>16</v>
      </c>
      <c r="G84" s="77"/>
      <c r="H84" s="2"/>
      <c r="I84" s="5"/>
      <c r="J84" s="5"/>
      <c r="K84" s="5"/>
      <c r="L84" s="5"/>
      <c r="M84" s="5"/>
      <c r="N84" s="5"/>
    </row>
    <row r="85" spans="1:14" ht="15" customHeight="1">
      <c r="A85" s="72" t="s">
        <v>88</v>
      </c>
      <c r="B85" s="73" t="s">
        <v>182</v>
      </c>
      <c r="C85" s="77" t="s">
        <v>172</v>
      </c>
      <c r="D85" s="2"/>
      <c r="E85" s="72" t="s">
        <v>91</v>
      </c>
      <c r="F85" s="73" t="s">
        <v>183</v>
      </c>
      <c r="G85" s="77"/>
      <c r="H85" s="229">
        <f>F32</f>
        <v>439.5</v>
      </c>
      <c r="I85" s="230" t="s">
        <v>184</v>
      </c>
      <c r="J85" s="231">
        <v>220</v>
      </c>
      <c r="K85" s="5"/>
      <c r="L85" s="5"/>
      <c r="M85" s="5"/>
      <c r="N85" s="5"/>
    </row>
    <row r="86" spans="1:14" ht="15" customHeight="1">
      <c r="A86" s="72" t="s">
        <v>89</v>
      </c>
      <c r="B86" s="73" t="s">
        <v>86</v>
      </c>
      <c r="C86" s="77"/>
      <c r="D86" s="2"/>
      <c r="E86" s="72" t="s">
        <v>92</v>
      </c>
      <c r="F86" s="73"/>
      <c r="G86" s="77"/>
      <c r="H86" s="2"/>
      <c r="I86" s="5"/>
      <c r="J86" s="5"/>
      <c r="K86" s="5"/>
      <c r="L86" s="5"/>
      <c r="M86" s="5"/>
      <c r="N86" s="5"/>
    </row>
    <row r="87" spans="1:14" ht="15.75">
      <c r="A87" s="72" t="s">
        <v>90</v>
      </c>
      <c r="B87" s="73" t="s">
        <v>16</v>
      </c>
      <c r="C87" s="77"/>
      <c r="D87" s="2"/>
      <c r="E87" s="72" t="s">
        <v>93</v>
      </c>
      <c r="F87" s="73" t="s">
        <v>182</v>
      </c>
      <c r="G87" s="77"/>
      <c r="H87" s="2"/>
      <c r="I87" s="5"/>
      <c r="J87" s="5"/>
      <c r="K87" s="5"/>
      <c r="L87" s="5"/>
      <c r="M87" s="5"/>
      <c r="N87" s="5"/>
    </row>
    <row r="88" spans="1:14" ht="12" customHeight="1">
      <c r="A88" s="72" t="s">
        <v>91</v>
      </c>
      <c r="B88" s="73" t="s">
        <v>183</v>
      </c>
      <c r="C88" s="77"/>
      <c r="D88" s="2"/>
      <c r="E88" s="72" t="s">
        <v>94</v>
      </c>
      <c r="F88" s="73" t="s">
        <v>182</v>
      </c>
      <c r="G88" s="77"/>
      <c r="H88" s="2"/>
      <c r="I88" s="5"/>
      <c r="J88" s="5"/>
      <c r="K88" s="5"/>
      <c r="L88" s="5"/>
      <c r="M88" s="5"/>
      <c r="N88" s="5"/>
    </row>
    <row r="89" spans="1:14" ht="14.25" customHeight="1">
      <c r="A89" s="72" t="s">
        <v>92</v>
      </c>
      <c r="B89" s="73"/>
      <c r="C89" s="77"/>
      <c r="D89" s="2"/>
      <c r="E89" s="78" t="s">
        <v>65</v>
      </c>
      <c r="F89" s="75"/>
      <c r="G89" s="79"/>
      <c r="H89" s="2"/>
      <c r="I89" s="5"/>
      <c r="J89" s="5"/>
      <c r="K89" s="5"/>
      <c r="L89" s="5"/>
      <c r="M89" s="5"/>
      <c r="N89" s="5"/>
    </row>
    <row r="90" spans="1:14" ht="16.5" customHeight="1">
      <c r="A90" s="72" t="s">
        <v>93</v>
      </c>
      <c r="B90" s="73" t="s">
        <v>182</v>
      </c>
      <c r="C90" s="77"/>
      <c r="D90" s="2"/>
      <c r="E90" s="51" t="s">
        <v>95</v>
      </c>
      <c r="F90" s="52" t="s">
        <v>185</v>
      </c>
      <c r="G90" s="225" t="s">
        <v>211</v>
      </c>
      <c r="H90" s="2"/>
      <c r="I90" s="5"/>
      <c r="J90" s="5"/>
      <c r="K90" s="5"/>
      <c r="L90" s="5"/>
      <c r="M90" s="5"/>
      <c r="N90" s="5"/>
    </row>
    <row r="91" spans="1:14" ht="15.75">
      <c r="A91" s="72" t="s">
        <v>94</v>
      </c>
      <c r="B91" s="73" t="s">
        <v>182</v>
      </c>
      <c r="C91" s="77"/>
      <c r="D91" s="2"/>
      <c r="E91" s="232"/>
      <c r="F91" s="233"/>
      <c r="G91" s="77"/>
      <c r="H91" s="5"/>
      <c r="I91" s="5"/>
      <c r="J91" s="5"/>
      <c r="K91" s="5"/>
      <c r="L91" s="5"/>
      <c r="M91" s="5"/>
      <c r="N91" s="5"/>
    </row>
    <row r="92" spans="1:14" ht="15.75">
      <c r="A92" s="78" t="s">
        <v>65</v>
      </c>
      <c r="B92" s="75"/>
      <c r="C92" s="79"/>
      <c r="D92" s="2"/>
      <c r="E92" s="232"/>
      <c r="F92" s="233" t="s">
        <v>182</v>
      </c>
      <c r="G92" s="77"/>
      <c r="H92" s="5"/>
      <c r="I92" s="5"/>
      <c r="J92" s="5"/>
      <c r="K92" s="5"/>
      <c r="L92" s="5"/>
      <c r="M92" s="5"/>
      <c r="N92" s="5"/>
    </row>
    <row r="93" spans="1:14" ht="15.75">
      <c r="A93" s="234" t="s">
        <v>95</v>
      </c>
      <c r="B93" s="52" t="s">
        <v>185</v>
      </c>
      <c r="C93" s="225" t="s">
        <v>211</v>
      </c>
      <c r="D93" s="2"/>
      <c r="E93" s="232"/>
      <c r="F93" s="235"/>
      <c r="G93" s="79"/>
      <c r="H93" s="5"/>
      <c r="I93" s="5"/>
      <c r="J93" s="5"/>
      <c r="K93" s="5"/>
      <c r="L93" s="5"/>
      <c r="M93" s="5"/>
      <c r="N93" s="5"/>
    </row>
    <row r="94" spans="1:14" ht="45.75" customHeight="1">
      <c r="A94" s="25" t="s">
        <v>212</v>
      </c>
      <c r="B94" s="5"/>
      <c r="C94" s="5" t="s">
        <v>96</v>
      </c>
      <c r="D94" s="2"/>
      <c r="E94" s="236" t="s">
        <v>182</v>
      </c>
      <c r="F94" s="237" t="s">
        <v>86</v>
      </c>
      <c r="G94" s="225"/>
      <c r="H94" s="5"/>
      <c r="I94" s="5"/>
      <c r="J94" s="5"/>
      <c r="K94" s="5"/>
      <c r="L94" s="5"/>
      <c r="M94" s="5"/>
      <c r="N94" s="5"/>
    </row>
    <row r="95" spans="1:14" ht="15.75">
      <c r="A95" s="19" t="s">
        <v>186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170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  <row r="146" spans="1:8" ht="15.75">
      <c r="A146" s="1"/>
      <c r="B146" s="5"/>
      <c r="C146" s="5"/>
      <c r="D146" s="2"/>
      <c r="E146" s="3"/>
      <c r="F146" s="4"/>
      <c r="G146" s="5"/>
      <c r="H146" s="5"/>
    </row>
    <row r="147" spans="1:8" ht="15.75">
      <c r="A147" s="1"/>
      <c r="B147" s="5"/>
      <c r="C147" s="5"/>
      <c r="D147" s="2"/>
      <c r="E147" s="3"/>
      <c r="F147" s="4"/>
      <c r="G147" s="5"/>
      <c r="H147" s="5"/>
    </row>
    <row r="148" spans="1:8" ht="15.75">
      <c r="A148" s="1"/>
      <c r="B148" s="5"/>
      <c r="C148" s="5"/>
      <c r="D148" s="2"/>
      <c r="E148" s="3"/>
      <c r="F148" s="4"/>
      <c r="G148" s="5"/>
      <c r="H148" s="5"/>
    </row>
    <row r="149" spans="1:8" ht="15.75">
      <c r="A149" s="1"/>
      <c r="B149" s="5"/>
      <c r="C149" s="5"/>
      <c r="D149" s="2"/>
      <c r="E149" s="3"/>
      <c r="F149" s="4"/>
      <c r="G149" s="5"/>
      <c r="H149" s="5"/>
    </row>
    <row r="150" spans="1:8" ht="15.75">
      <c r="A150" s="1"/>
      <c r="B150" s="5"/>
      <c r="C150" s="5"/>
      <c r="D150" s="2"/>
      <c r="E150" s="3"/>
      <c r="F150" s="4"/>
      <c r="G150" s="5"/>
      <c r="H150" s="5"/>
    </row>
    <row r="151" spans="1:8" ht="15.75">
      <c r="A151" s="1"/>
      <c r="B151" s="5"/>
      <c r="C151" s="5"/>
      <c r="D151" s="2"/>
      <c r="E151" s="3"/>
      <c r="F151" s="4"/>
      <c r="G151" s="5"/>
      <c r="H151" s="5"/>
    </row>
  </sheetData>
  <sheetProtection/>
  <mergeCells count="18">
    <mergeCell ref="A24:B24"/>
    <mergeCell ref="A25:B25"/>
    <mergeCell ref="E25:F25"/>
    <mergeCell ref="A26:B26"/>
    <mergeCell ref="E26:F26"/>
    <mergeCell ref="C58:C59"/>
    <mergeCell ref="E27:F27"/>
    <mergeCell ref="A51:C51"/>
    <mergeCell ref="E48:G48"/>
    <mergeCell ref="G55:G56"/>
    <mergeCell ref="A14:B14"/>
    <mergeCell ref="E15:F15"/>
    <mergeCell ref="B1:C1"/>
    <mergeCell ref="B2:C2"/>
    <mergeCell ref="B3:C3"/>
    <mergeCell ref="A7:C7"/>
    <mergeCell ref="A8:C8"/>
    <mergeCell ref="A9:C9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421875" style="0" customWidth="1"/>
    <col min="2" max="2" width="5.57421875" style="0" customWidth="1"/>
    <col min="3" max="3" width="23.851562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15" customHeight="1">
      <c r="A1" s="80"/>
      <c r="B1" s="81"/>
      <c r="C1" s="80"/>
      <c r="D1" s="262" t="s">
        <v>98</v>
      </c>
      <c r="E1" s="262"/>
      <c r="F1" s="80"/>
      <c r="G1" s="80"/>
      <c r="H1" s="80"/>
      <c r="I1" s="82"/>
      <c r="J1" s="82"/>
      <c r="K1" s="80"/>
      <c r="L1" s="80"/>
      <c r="M1" s="80"/>
      <c r="N1" s="80"/>
      <c r="O1" s="80"/>
      <c r="P1" s="80"/>
    </row>
    <row r="2" spans="1:16" ht="15.75">
      <c r="A2" s="81"/>
      <c r="B2" s="81"/>
      <c r="C2" s="270" t="s">
        <v>1</v>
      </c>
      <c r="D2" s="270"/>
      <c r="E2" s="81"/>
      <c r="F2" s="81"/>
      <c r="G2" s="81"/>
      <c r="H2" s="80"/>
      <c r="I2" s="82"/>
      <c r="J2" s="82"/>
      <c r="K2" s="80"/>
      <c r="L2" s="80"/>
      <c r="M2" s="80"/>
      <c r="N2" s="80"/>
      <c r="O2" s="80"/>
      <c r="P2" s="80"/>
    </row>
    <row r="3" spans="1:16" ht="60" customHeight="1">
      <c r="A3" s="81"/>
      <c r="B3" s="80"/>
      <c r="C3" s="271" t="s">
        <v>2</v>
      </c>
      <c r="D3" s="271"/>
      <c r="E3" s="81"/>
      <c r="F3" s="81"/>
      <c r="G3" s="81"/>
      <c r="H3" s="80"/>
      <c r="I3" s="82"/>
      <c r="J3" s="82"/>
      <c r="K3" s="80"/>
      <c r="L3" s="80"/>
      <c r="M3" s="80"/>
      <c r="N3" s="80"/>
      <c r="O3" s="80"/>
      <c r="P3" s="80"/>
    </row>
    <row r="4" spans="1:16" ht="15.75">
      <c r="A4" s="81"/>
      <c r="B4" s="81"/>
      <c r="C4" s="83"/>
      <c r="D4" s="84" t="s">
        <v>3</v>
      </c>
      <c r="E4" s="85"/>
      <c r="F4" s="81"/>
      <c r="G4" s="81"/>
      <c r="H4" s="80"/>
      <c r="I4" s="82"/>
      <c r="J4" s="82"/>
      <c r="K4" s="80"/>
      <c r="L4" s="80"/>
      <c r="M4" s="80"/>
      <c r="N4" s="80"/>
      <c r="O4" s="80"/>
      <c r="P4" s="80"/>
    </row>
    <row r="5" spans="1:16" ht="15.75">
      <c r="A5" s="81"/>
      <c r="B5" s="81"/>
      <c r="C5" s="86" t="s">
        <v>213</v>
      </c>
      <c r="D5" s="84"/>
      <c r="E5" s="87"/>
      <c r="F5" s="81"/>
      <c r="G5" s="81"/>
      <c r="H5" s="80"/>
      <c r="I5" s="82"/>
      <c r="J5" s="82"/>
      <c r="K5" s="80"/>
      <c r="L5" s="80"/>
      <c r="M5" s="80"/>
      <c r="N5" s="80"/>
      <c r="O5" s="80"/>
      <c r="P5" s="80"/>
    </row>
    <row r="6" spans="1:16" ht="15">
      <c r="A6" s="81"/>
      <c r="B6" s="81"/>
      <c r="C6" s="14" t="s">
        <v>4</v>
      </c>
      <c r="D6" s="88"/>
      <c r="E6" s="89"/>
      <c r="F6" s="81"/>
      <c r="G6" s="81"/>
      <c r="H6" s="80"/>
      <c r="I6" s="82"/>
      <c r="J6" s="82"/>
      <c r="K6" s="80"/>
      <c r="L6" s="80"/>
      <c r="M6" s="80"/>
      <c r="N6" s="80"/>
      <c r="O6" s="80"/>
      <c r="P6" s="80"/>
    </row>
    <row r="7" spans="1:16" ht="15">
      <c r="A7" s="81"/>
      <c r="B7" s="81"/>
      <c r="C7" s="19" t="s">
        <v>97</v>
      </c>
      <c r="D7" s="90"/>
      <c r="E7" s="89"/>
      <c r="F7" s="81"/>
      <c r="G7" s="81"/>
      <c r="H7" s="80"/>
      <c r="I7" s="82"/>
      <c r="J7" s="82"/>
      <c r="K7" s="80"/>
      <c r="L7" s="80"/>
      <c r="M7" s="80"/>
      <c r="N7" s="80"/>
      <c r="O7" s="80"/>
      <c r="P7" s="80"/>
    </row>
    <row r="8" spans="1:16" ht="15.75">
      <c r="A8" s="270" t="s">
        <v>99</v>
      </c>
      <c r="B8" s="270"/>
      <c r="C8" s="270"/>
      <c r="D8" s="270"/>
      <c r="E8" s="270"/>
      <c r="F8" s="91"/>
      <c r="G8" s="91"/>
      <c r="H8" s="92"/>
      <c r="I8" s="93"/>
      <c r="J8" s="82"/>
      <c r="K8" s="92"/>
      <c r="L8" s="92"/>
      <c r="M8" s="92"/>
      <c r="N8" s="92"/>
      <c r="O8" s="92"/>
      <c r="P8" s="92"/>
    </row>
    <row r="9" spans="1:16" ht="48" customHeight="1">
      <c r="A9" s="267" t="s">
        <v>100</v>
      </c>
      <c r="B9" s="267"/>
      <c r="C9" s="267"/>
      <c r="D9" s="267"/>
      <c r="E9" s="267"/>
      <c r="F9" s="91"/>
      <c r="G9" s="91"/>
      <c r="H9" s="92"/>
      <c r="I9" s="93"/>
      <c r="J9" s="82"/>
      <c r="K9" s="92"/>
      <c r="L9" s="92"/>
      <c r="M9" s="92"/>
      <c r="N9" s="92"/>
      <c r="O9" s="92"/>
      <c r="P9" s="92"/>
    </row>
    <row r="10" spans="1:16" ht="15.75">
      <c r="A10" s="94"/>
      <c r="B10" s="94"/>
      <c r="C10" s="92"/>
      <c r="D10" s="94" t="s">
        <v>196</v>
      </c>
      <c r="E10" s="94"/>
      <c r="F10" s="91"/>
      <c r="G10" s="95">
        <v>439.5</v>
      </c>
      <c r="H10" s="96">
        <v>285.4</v>
      </c>
      <c r="I10" s="93"/>
      <c r="J10" s="82"/>
      <c r="K10" s="92"/>
      <c r="L10" s="92"/>
      <c r="M10" s="92"/>
      <c r="N10" s="92"/>
      <c r="O10" s="92"/>
      <c r="P10" s="92"/>
    </row>
    <row r="11" spans="1:16" ht="112.5" customHeight="1">
      <c r="A11" s="97"/>
      <c r="B11" s="268" t="s">
        <v>101</v>
      </c>
      <c r="C11" s="269"/>
      <c r="D11" s="98" t="s">
        <v>102</v>
      </c>
      <c r="E11" s="98" t="s">
        <v>103</v>
      </c>
      <c r="F11" s="98" t="s">
        <v>104</v>
      </c>
      <c r="G11" s="99"/>
      <c r="H11" s="100"/>
      <c r="I11" s="101" t="s">
        <v>105</v>
      </c>
      <c r="J11" s="82"/>
      <c r="K11" s="100"/>
      <c r="L11" s="100"/>
      <c r="M11" s="100"/>
      <c r="N11" s="100"/>
      <c r="O11" s="100"/>
      <c r="P11" s="100"/>
    </row>
    <row r="12" spans="1:16" ht="15">
      <c r="A12" s="102" t="s">
        <v>106</v>
      </c>
      <c r="B12" s="103"/>
      <c r="C12" s="103"/>
      <c r="D12" s="196"/>
      <c r="E12" s="196"/>
      <c r="F12" s="104"/>
      <c r="G12" s="105">
        <f>SUM(D13:D13)</f>
        <v>0</v>
      </c>
      <c r="H12" s="106">
        <f>F13</f>
        <v>0</v>
      </c>
      <c r="I12" s="82"/>
      <c r="J12" s="82"/>
      <c r="K12" s="80"/>
      <c r="L12" s="80"/>
      <c r="M12" s="80"/>
      <c r="N12" s="80"/>
      <c r="O12" s="80"/>
      <c r="P12" s="80"/>
    </row>
    <row r="13" spans="1:16" ht="31.5">
      <c r="A13" s="107" t="s">
        <v>107</v>
      </c>
      <c r="B13" s="108"/>
      <c r="C13" s="109" t="s">
        <v>108</v>
      </c>
      <c r="D13" s="197">
        <v>0</v>
      </c>
      <c r="E13" s="197">
        <f>D13/$G$10/12</f>
        <v>0</v>
      </c>
      <c r="F13" s="198">
        <f>D13/$H$10/12</f>
        <v>0</v>
      </c>
      <c r="G13" s="110"/>
      <c r="H13" s="80"/>
      <c r="I13" s="82">
        <v>0.81</v>
      </c>
      <c r="J13" s="82" t="s">
        <v>109</v>
      </c>
      <c r="K13" s="80"/>
      <c r="L13" s="80"/>
      <c r="M13" s="80"/>
      <c r="N13" s="80"/>
      <c r="O13" s="80"/>
      <c r="P13" s="80"/>
    </row>
    <row r="14" spans="1:16" ht="15">
      <c r="A14" s="111" t="s">
        <v>110</v>
      </c>
      <c r="B14" s="112"/>
      <c r="C14" s="112"/>
      <c r="D14" s="199"/>
      <c r="E14" s="200"/>
      <c r="F14" s="113"/>
      <c r="G14" s="114">
        <f>SUM(D15:D21)</f>
        <v>38848.45590945732</v>
      </c>
      <c r="H14" s="115">
        <f>SUM(F15:F21)</f>
        <v>11.343277245228139</v>
      </c>
      <c r="I14" s="82"/>
      <c r="J14" s="82"/>
      <c r="K14" s="80"/>
      <c r="L14" s="80"/>
      <c r="M14" s="80"/>
      <c r="N14" s="80"/>
      <c r="O14" s="80"/>
      <c r="P14" s="80"/>
    </row>
    <row r="15" spans="1:16" ht="31.5">
      <c r="A15" s="116" t="s">
        <v>111</v>
      </c>
      <c r="B15" s="117">
        <v>2</v>
      </c>
      <c r="C15" s="201" t="s">
        <v>108</v>
      </c>
      <c r="D15" s="202">
        <v>4868.938616697595</v>
      </c>
      <c r="E15" s="203">
        <f aca="true" t="shared" si="0" ref="E15:E21">D15/$G$10/12</f>
        <v>0.9231965522748568</v>
      </c>
      <c r="F15" s="204">
        <f aca="true" t="shared" si="1" ref="F15:F21">D15/$H$10/12</f>
        <v>1.42167093456482</v>
      </c>
      <c r="G15" s="110"/>
      <c r="H15" s="80"/>
      <c r="I15" s="82">
        <v>1.3</v>
      </c>
      <c r="J15" s="82" t="s">
        <v>109</v>
      </c>
      <c r="K15" s="80"/>
      <c r="L15" s="80"/>
      <c r="M15" s="192"/>
      <c r="N15" s="134"/>
      <c r="O15" s="134"/>
      <c r="P15" s="134"/>
    </row>
    <row r="16" spans="1:16" ht="31.5">
      <c r="A16" s="107" t="s">
        <v>187</v>
      </c>
      <c r="B16" s="108">
        <v>2</v>
      </c>
      <c r="C16" s="205" t="s">
        <v>108</v>
      </c>
      <c r="D16" s="206">
        <v>3942.2815433352853</v>
      </c>
      <c r="E16" s="203">
        <f t="shared" si="0"/>
        <v>0.7474936563017227</v>
      </c>
      <c r="F16" s="204">
        <f t="shared" si="1"/>
        <v>1.1510983249635849</v>
      </c>
      <c r="G16" s="110"/>
      <c r="H16" s="80"/>
      <c r="I16" s="82"/>
      <c r="J16" s="82"/>
      <c r="K16" s="80"/>
      <c r="L16" s="80"/>
      <c r="M16" s="80"/>
      <c r="N16" s="80"/>
      <c r="O16" s="80"/>
      <c r="P16" s="80"/>
    </row>
    <row r="17" spans="1:16" ht="31.5">
      <c r="A17" s="107" t="s">
        <v>112</v>
      </c>
      <c r="B17" s="108"/>
      <c r="C17" s="205" t="s">
        <v>108</v>
      </c>
      <c r="D17" s="206">
        <v>0</v>
      </c>
      <c r="E17" s="203">
        <f t="shared" si="0"/>
        <v>0</v>
      </c>
      <c r="F17" s="204">
        <f t="shared" si="1"/>
        <v>0</v>
      </c>
      <c r="G17" s="110"/>
      <c r="H17" s="80"/>
      <c r="I17" s="82"/>
      <c r="J17" s="82"/>
      <c r="K17" s="80"/>
      <c r="L17" s="80"/>
      <c r="M17" s="80"/>
      <c r="N17" s="80"/>
      <c r="O17" s="80"/>
      <c r="P17" s="80"/>
    </row>
    <row r="18" spans="1:16" ht="31.5">
      <c r="A18" s="107" t="s">
        <v>113</v>
      </c>
      <c r="B18" s="108">
        <v>2</v>
      </c>
      <c r="C18" s="205" t="s">
        <v>108</v>
      </c>
      <c r="D18" s="206">
        <v>8466.087957864771</v>
      </c>
      <c r="E18" s="203">
        <f t="shared" si="0"/>
        <v>1.605249897206062</v>
      </c>
      <c r="F18" s="204">
        <f t="shared" si="1"/>
        <v>2.471994848710807</v>
      </c>
      <c r="G18" s="80"/>
      <c r="H18" s="80"/>
      <c r="I18" s="82"/>
      <c r="J18" s="82"/>
      <c r="K18" s="80"/>
      <c r="L18" s="80"/>
      <c r="M18" s="80"/>
      <c r="N18" s="80"/>
      <c r="O18" s="80"/>
      <c r="P18" s="80"/>
    </row>
    <row r="19" spans="1:16" ht="60">
      <c r="A19" s="107" t="s">
        <v>114</v>
      </c>
      <c r="B19" s="118">
        <v>1</v>
      </c>
      <c r="C19" s="207" t="s">
        <v>115</v>
      </c>
      <c r="D19" s="206">
        <v>11772.751491559671</v>
      </c>
      <c r="E19" s="203">
        <f t="shared" si="0"/>
        <v>2.2322244011300096</v>
      </c>
      <c r="F19" s="204">
        <f t="shared" si="1"/>
        <v>3.437500435517307</v>
      </c>
      <c r="G19" s="110"/>
      <c r="H19" s="80"/>
      <c r="I19" s="82"/>
      <c r="J19" s="82"/>
      <c r="K19" s="80"/>
      <c r="L19" s="80"/>
      <c r="M19" s="80"/>
      <c r="N19" s="80"/>
      <c r="O19" s="80"/>
      <c r="P19" s="80"/>
    </row>
    <row r="20" spans="1:16" ht="31.5">
      <c r="A20" s="107" t="s">
        <v>188</v>
      </c>
      <c r="B20" s="238">
        <v>10.916666666666666</v>
      </c>
      <c r="C20" s="109" t="s">
        <v>189</v>
      </c>
      <c r="D20" s="206">
        <v>1247.9715</v>
      </c>
      <c r="E20" s="203">
        <f t="shared" si="0"/>
        <v>0.23662713310580208</v>
      </c>
      <c r="F20" s="204">
        <f t="shared" si="1"/>
        <v>0.36439251927119837</v>
      </c>
      <c r="G20" s="110"/>
      <c r="H20" s="80"/>
      <c r="I20" s="82"/>
      <c r="J20" s="82"/>
      <c r="K20" s="80"/>
      <c r="L20" s="80"/>
      <c r="M20" s="80"/>
      <c r="N20" s="80"/>
      <c r="O20" s="80"/>
      <c r="P20" s="80"/>
    </row>
    <row r="21" spans="1:16" ht="31.5">
      <c r="A21" s="119" t="s">
        <v>117</v>
      </c>
      <c r="B21" s="120">
        <v>6</v>
      </c>
      <c r="C21" s="208" t="s">
        <v>108</v>
      </c>
      <c r="D21" s="209">
        <v>8550.4248</v>
      </c>
      <c r="E21" s="210">
        <f t="shared" si="0"/>
        <v>1.6212409556313994</v>
      </c>
      <c r="F21" s="204">
        <f t="shared" si="1"/>
        <v>2.4966201822004206</v>
      </c>
      <c r="G21" s="110"/>
      <c r="H21" s="80"/>
      <c r="I21" s="82"/>
      <c r="J21" s="82"/>
      <c r="K21" s="80"/>
      <c r="L21" s="80"/>
      <c r="M21" s="80"/>
      <c r="N21" s="80"/>
      <c r="O21" s="80"/>
      <c r="P21" s="80"/>
    </row>
    <row r="22" spans="1:16" ht="15">
      <c r="A22" s="121" t="s">
        <v>118</v>
      </c>
      <c r="B22" s="122"/>
      <c r="C22" s="122"/>
      <c r="D22" s="211"/>
      <c r="E22" s="212"/>
      <c r="F22" s="123"/>
      <c r="G22" s="124">
        <f>SUM(D23:D27)</f>
        <v>29157.948305432958</v>
      </c>
      <c r="H22" s="125">
        <f>SUM(F23:F27)</f>
        <v>8.513766732490351</v>
      </c>
      <c r="I22" s="82"/>
      <c r="J22" s="82"/>
      <c r="K22" s="80"/>
      <c r="L22" s="80"/>
      <c r="M22" s="80"/>
      <c r="N22" s="80"/>
      <c r="O22" s="80"/>
      <c r="P22" s="80"/>
    </row>
    <row r="23" spans="1:16" ht="31.5">
      <c r="A23" s="116" t="s">
        <v>119</v>
      </c>
      <c r="B23" s="117">
        <v>1</v>
      </c>
      <c r="C23" s="201" t="s">
        <v>116</v>
      </c>
      <c r="D23" s="213">
        <v>0</v>
      </c>
      <c r="E23" s="203">
        <f>D23/$G$10/12</f>
        <v>0</v>
      </c>
      <c r="F23" s="204">
        <f>D23/$H$10/12</f>
        <v>0</v>
      </c>
      <c r="G23" s="110"/>
      <c r="H23" s="80"/>
      <c r="I23" s="82"/>
      <c r="J23" s="82"/>
      <c r="K23" s="80"/>
      <c r="L23" s="80"/>
      <c r="M23" s="80"/>
      <c r="N23" s="80"/>
      <c r="O23" s="80"/>
      <c r="P23" s="80"/>
    </row>
    <row r="24" spans="1:16" ht="78.75">
      <c r="A24" s="239" t="s">
        <v>190</v>
      </c>
      <c r="B24" s="108">
        <v>2</v>
      </c>
      <c r="C24" s="205" t="s">
        <v>116</v>
      </c>
      <c r="D24" s="213">
        <v>24569.413878962867</v>
      </c>
      <c r="E24" s="203">
        <f>D24/$G$10/12</f>
        <v>4.658591937611465</v>
      </c>
      <c r="F24" s="204">
        <f>D24/$H$10/12</f>
        <v>7.173970415487873</v>
      </c>
      <c r="G24" s="110"/>
      <c r="H24" s="80"/>
      <c r="I24" s="126" t="s">
        <v>120</v>
      </c>
      <c r="J24" s="127" t="s">
        <v>121</v>
      </c>
      <c r="K24" s="80"/>
      <c r="L24" s="80"/>
      <c r="M24" s="80"/>
      <c r="N24" s="80"/>
      <c r="O24" s="80"/>
      <c r="P24" s="80"/>
    </row>
    <row r="25" spans="1:16" ht="47.25">
      <c r="A25" s="107" t="s">
        <v>122</v>
      </c>
      <c r="B25" s="118">
        <v>1</v>
      </c>
      <c r="C25" s="214" t="s">
        <v>123</v>
      </c>
      <c r="D25" s="213">
        <v>1663.346927842095</v>
      </c>
      <c r="E25" s="203">
        <f>D25/$G$10/12</f>
        <v>0.3153862206754067</v>
      </c>
      <c r="F25" s="204">
        <f>D25/$H$10/12</f>
        <v>0.4856770987625833</v>
      </c>
      <c r="G25" s="80"/>
      <c r="H25" s="80"/>
      <c r="I25" s="82">
        <v>0.38</v>
      </c>
      <c r="J25" s="82" t="s">
        <v>109</v>
      </c>
      <c r="K25" s="80"/>
      <c r="L25" s="80"/>
      <c r="M25" s="80"/>
      <c r="N25" s="80"/>
      <c r="O25" s="80"/>
      <c r="P25" s="80"/>
    </row>
    <row r="26" spans="1:16" ht="63">
      <c r="A26" s="107" t="s">
        <v>124</v>
      </c>
      <c r="B26" s="108">
        <v>2</v>
      </c>
      <c r="C26" s="205" t="s">
        <v>116</v>
      </c>
      <c r="D26" s="213">
        <v>2447.4435767763143</v>
      </c>
      <c r="E26" s="203">
        <f>D26/$G$10/12</f>
        <v>0.4640583194494339</v>
      </c>
      <c r="F26" s="204">
        <f>D26/$H$10/12</f>
        <v>0.7146237960687674</v>
      </c>
      <c r="G26" s="110"/>
      <c r="H26" s="80"/>
      <c r="I26" s="126" t="s">
        <v>125</v>
      </c>
      <c r="J26" s="127" t="s">
        <v>126</v>
      </c>
      <c r="K26" s="80"/>
      <c r="L26" s="80"/>
      <c r="M26" s="80"/>
      <c r="N26" s="80"/>
      <c r="O26" s="80"/>
      <c r="P26" s="80"/>
    </row>
    <row r="27" spans="1:16" ht="31.5">
      <c r="A27" s="119" t="s">
        <v>191</v>
      </c>
      <c r="B27" s="120">
        <v>1</v>
      </c>
      <c r="C27" s="208" t="s">
        <v>127</v>
      </c>
      <c r="D27" s="213">
        <v>477.7439218516818</v>
      </c>
      <c r="E27" s="203">
        <f>D27/$G$10/12</f>
        <v>0.09058474058621195</v>
      </c>
      <c r="F27" s="204">
        <f>D27/$H$10/12</f>
        <v>0.13949542217112879</v>
      </c>
      <c r="G27" s="110"/>
      <c r="H27" s="80"/>
      <c r="I27" s="82">
        <v>1.82</v>
      </c>
      <c r="J27" s="82" t="s">
        <v>128</v>
      </c>
      <c r="K27" s="80"/>
      <c r="L27" s="80"/>
      <c r="M27" s="80"/>
      <c r="N27" s="80"/>
      <c r="O27" s="80"/>
      <c r="P27" s="80"/>
    </row>
    <row r="28" spans="1:16" ht="15">
      <c r="A28" s="128" t="s">
        <v>129</v>
      </c>
      <c r="B28" s="129"/>
      <c r="C28" s="129"/>
      <c r="D28" s="215"/>
      <c r="E28" s="129"/>
      <c r="F28" s="130"/>
      <c r="G28" s="131">
        <f>SUM(D29:D39)</f>
        <v>8374.926613509157</v>
      </c>
      <c r="H28" s="132">
        <f>SUM(F29:F39)</f>
        <v>2.4453768434679857</v>
      </c>
      <c r="I28" s="82"/>
      <c r="J28" s="82"/>
      <c r="K28" s="80"/>
      <c r="L28" s="80"/>
      <c r="M28" s="80"/>
      <c r="N28" s="80"/>
      <c r="O28" s="80"/>
      <c r="P28" s="80"/>
    </row>
    <row r="29" spans="1:16" ht="30" customHeight="1">
      <c r="A29" s="275" t="s">
        <v>130</v>
      </c>
      <c r="B29" s="277" t="s">
        <v>131</v>
      </c>
      <c r="C29" s="278"/>
      <c r="D29" s="213"/>
      <c r="E29" s="203"/>
      <c r="F29" s="204">
        <f aca="true" t="shared" si="2" ref="F29:F39">D29/$H$10/12</f>
        <v>0</v>
      </c>
      <c r="G29" s="133"/>
      <c r="H29" s="134"/>
      <c r="I29" s="126">
        <v>72.08</v>
      </c>
      <c r="J29" s="127" t="s">
        <v>132</v>
      </c>
      <c r="K29" s="134"/>
      <c r="L29" s="134"/>
      <c r="M29" s="134"/>
      <c r="N29" s="134"/>
      <c r="O29" s="134"/>
      <c r="P29" s="134"/>
    </row>
    <row r="30" spans="1:16" ht="17.25" customHeight="1">
      <c r="A30" s="276"/>
      <c r="B30" s="108">
        <v>2</v>
      </c>
      <c r="C30" s="216" t="s">
        <v>133</v>
      </c>
      <c r="D30" s="213">
        <v>0</v>
      </c>
      <c r="E30" s="203">
        <f>D30/$G$10/12</f>
        <v>0</v>
      </c>
      <c r="F30" s="204">
        <f t="shared" si="2"/>
        <v>0</v>
      </c>
      <c r="G30" s="133"/>
      <c r="H30" s="134"/>
      <c r="I30" s="135"/>
      <c r="J30" s="82"/>
      <c r="K30" s="134"/>
      <c r="L30" s="134"/>
      <c r="M30" s="134"/>
      <c r="N30" s="134"/>
      <c r="O30" s="134"/>
      <c r="P30" s="134"/>
    </row>
    <row r="31" spans="1:16" ht="15.75" customHeight="1">
      <c r="A31" s="276"/>
      <c r="B31" s="279" t="s">
        <v>192</v>
      </c>
      <c r="C31" s="259"/>
      <c r="D31" s="213"/>
      <c r="E31" s="203"/>
      <c r="F31" s="204">
        <f t="shared" si="2"/>
        <v>0</v>
      </c>
      <c r="G31" s="133"/>
      <c r="H31" s="134"/>
      <c r="I31" s="135">
        <v>0.16</v>
      </c>
      <c r="J31" s="82" t="s">
        <v>128</v>
      </c>
      <c r="K31" s="134"/>
      <c r="L31" s="134"/>
      <c r="M31" s="134"/>
      <c r="N31" s="134"/>
      <c r="O31" s="134"/>
      <c r="P31" s="134"/>
    </row>
    <row r="32" spans="1:16" ht="15.75" customHeight="1">
      <c r="A32" s="276"/>
      <c r="B32" s="108">
        <v>2</v>
      </c>
      <c r="C32" s="216" t="s">
        <v>133</v>
      </c>
      <c r="D32" s="213">
        <v>984.2563561911298</v>
      </c>
      <c r="E32" s="203">
        <f>D32/$G$10/12</f>
        <v>0.18662426169721838</v>
      </c>
      <c r="F32" s="204">
        <f t="shared" si="2"/>
        <v>0.2873909005463472</v>
      </c>
      <c r="G32" s="133"/>
      <c r="H32" s="134"/>
      <c r="I32" s="135"/>
      <c r="J32" s="82"/>
      <c r="K32" s="134"/>
      <c r="L32" s="134"/>
      <c r="M32" s="134"/>
      <c r="N32" s="134"/>
      <c r="O32" s="134"/>
      <c r="P32" s="134"/>
    </row>
    <row r="33" spans="1:16" ht="15.75" customHeight="1">
      <c r="A33" s="276"/>
      <c r="B33" s="279" t="s">
        <v>134</v>
      </c>
      <c r="C33" s="259"/>
      <c r="D33" s="213"/>
      <c r="E33" s="203"/>
      <c r="F33" s="204">
        <f t="shared" si="2"/>
        <v>0</v>
      </c>
      <c r="G33" s="133"/>
      <c r="H33" s="134"/>
      <c r="I33" s="135"/>
      <c r="J33" s="82"/>
      <c r="K33" s="134"/>
      <c r="L33" s="134"/>
      <c r="M33" s="134"/>
      <c r="N33" s="134"/>
      <c r="O33" s="134"/>
      <c r="P33" s="134"/>
    </row>
    <row r="34" spans="1:16" ht="15.75" customHeight="1">
      <c r="A34" s="276"/>
      <c r="B34" s="108">
        <v>12</v>
      </c>
      <c r="C34" s="216" t="s">
        <v>133</v>
      </c>
      <c r="D34" s="213">
        <v>192.10007351943605</v>
      </c>
      <c r="E34" s="203">
        <f>D34/$G$10/12</f>
        <v>0.03642398056872128</v>
      </c>
      <c r="F34" s="204">
        <f t="shared" si="2"/>
        <v>0.056090888086730926</v>
      </c>
      <c r="G34" s="133"/>
      <c r="H34" s="134"/>
      <c r="I34" s="135"/>
      <c r="J34" s="82"/>
      <c r="K34" s="134"/>
      <c r="L34" s="134"/>
      <c r="M34" s="134"/>
      <c r="N34" s="134"/>
      <c r="O34" s="134"/>
      <c r="P34" s="134"/>
    </row>
    <row r="35" spans="1:16" ht="33" customHeight="1">
      <c r="A35" s="276"/>
      <c r="B35" s="279" t="s">
        <v>135</v>
      </c>
      <c r="C35" s="259"/>
      <c r="D35" s="213"/>
      <c r="E35" s="203"/>
      <c r="F35" s="204">
        <f t="shared" si="2"/>
        <v>0</v>
      </c>
      <c r="G35" s="133"/>
      <c r="H35" s="134"/>
      <c r="I35" s="126" t="s">
        <v>136</v>
      </c>
      <c r="J35" s="127" t="s">
        <v>137</v>
      </c>
      <c r="K35" s="134"/>
      <c r="L35" s="134"/>
      <c r="M35" s="134"/>
      <c r="N35" s="134"/>
      <c r="O35" s="134"/>
      <c r="P35" s="134"/>
    </row>
    <row r="36" spans="1:16" ht="18.75" customHeight="1">
      <c r="A36" s="276"/>
      <c r="B36" s="108">
        <v>12</v>
      </c>
      <c r="C36" s="216" t="s">
        <v>116</v>
      </c>
      <c r="D36" s="213">
        <v>447.8501837985903</v>
      </c>
      <c r="E36" s="203">
        <f>D36/$G$10/12</f>
        <v>0.08491660671190564</v>
      </c>
      <c r="F36" s="204">
        <f t="shared" si="2"/>
        <v>0.13076681376973556</v>
      </c>
      <c r="G36" s="133"/>
      <c r="H36" s="134"/>
      <c r="I36" s="135"/>
      <c r="J36" s="82"/>
      <c r="K36" s="134"/>
      <c r="L36" s="134"/>
      <c r="M36" s="134"/>
      <c r="N36" s="134"/>
      <c r="O36" s="134"/>
      <c r="P36" s="134"/>
    </row>
    <row r="37" spans="1:16" ht="15.75" customHeight="1">
      <c r="A37" s="136" t="s">
        <v>138</v>
      </c>
      <c r="B37" s="272" t="s">
        <v>139</v>
      </c>
      <c r="C37" s="273"/>
      <c r="D37" s="213">
        <v>4746.6</v>
      </c>
      <c r="E37" s="203">
        <f>D37/$G$10/12</f>
        <v>0.9</v>
      </c>
      <c r="F37" s="204">
        <f t="shared" si="2"/>
        <v>1.3859495444989491</v>
      </c>
      <c r="G37" s="133"/>
      <c r="H37" s="134"/>
      <c r="I37" s="135">
        <v>0.97</v>
      </c>
      <c r="J37" s="82" t="s">
        <v>109</v>
      </c>
      <c r="K37" s="134"/>
      <c r="L37" s="134"/>
      <c r="M37" s="134"/>
      <c r="N37" s="134"/>
      <c r="O37" s="134"/>
      <c r="P37" s="134"/>
    </row>
    <row r="38" spans="1:16" ht="15.75" customHeight="1">
      <c r="A38" s="137" t="s">
        <v>140</v>
      </c>
      <c r="B38" s="138">
        <v>1</v>
      </c>
      <c r="C38" s="139" t="s">
        <v>116</v>
      </c>
      <c r="D38" s="213">
        <v>949.32</v>
      </c>
      <c r="E38" s="203">
        <f>D38/$G$10/12</f>
        <v>0.18000000000000002</v>
      </c>
      <c r="F38" s="204">
        <f t="shared" si="2"/>
        <v>0.27718990889978984</v>
      </c>
      <c r="G38" s="133"/>
      <c r="H38" s="134"/>
      <c r="I38" s="274">
        <v>1.46</v>
      </c>
      <c r="J38" s="274" t="s">
        <v>109</v>
      </c>
      <c r="K38" s="134"/>
      <c r="L38" s="134"/>
      <c r="M38" s="134"/>
      <c r="N38" s="134"/>
      <c r="O38" s="134"/>
      <c r="P38" s="134"/>
    </row>
    <row r="39" spans="1:16" ht="15.75">
      <c r="A39" s="137" t="s">
        <v>141</v>
      </c>
      <c r="B39" s="140">
        <v>1</v>
      </c>
      <c r="C39" s="141" t="s">
        <v>116</v>
      </c>
      <c r="D39" s="213">
        <v>1054.8</v>
      </c>
      <c r="E39" s="203">
        <f>D39/$G$10/12</f>
        <v>0.19999999999999998</v>
      </c>
      <c r="F39" s="204">
        <f t="shared" si="2"/>
        <v>0.30798878766643306</v>
      </c>
      <c r="G39" s="133"/>
      <c r="H39" s="134"/>
      <c r="I39" s="274"/>
      <c r="J39" s="274"/>
      <c r="K39" s="134"/>
      <c r="L39" s="134"/>
      <c r="M39" s="134"/>
      <c r="N39" s="134"/>
      <c r="O39" s="134"/>
      <c r="P39" s="134"/>
    </row>
    <row r="40" spans="1:16" ht="15">
      <c r="A40" s="142" t="s">
        <v>193</v>
      </c>
      <c r="B40" s="143"/>
      <c r="C40" s="143"/>
      <c r="D40" s="217">
        <f>SUM(D13:D39)</f>
        <v>76381.33082839946</v>
      </c>
      <c r="E40" s="217">
        <f>SUM(E13:E39)</f>
        <v>14.482618662950214</v>
      </c>
      <c r="F40" s="144"/>
      <c r="G40" s="145"/>
      <c r="H40" s="146"/>
      <c r="I40" s="82"/>
      <c r="J40" s="82"/>
      <c r="K40" s="80"/>
      <c r="L40" s="80"/>
      <c r="M40" s="80"/>
      <c r="N40" s="80"/>
      <c r="O40" s="80"/>
      <c r="P40" s="80"/>
    </row>
    <row r="41" spans="1:16" ht="15.75">
      <c r="A41" s="240" t="s">
        <v>194</v>
      </c>
      <c r="B41" s="241"/>
      <c r="C41" s="241"/>
      <c r="D41" s="242">
        <f>D40*0.1</f>
        <v>7638.133082839946</v>
      </c>
      <c r="E41" s="241"/>
      <c r="F41" s="243"/>
      <c r="G41" s="244"/>
      <c r="H41" s="245"/>
      <c r="I41" s="82"/>
      <c r="J41" s="82"/>
      <c r="K41" s="80"/>
      <c r="L41" s="80"/>
      <c r="M41" s="80"/>
      <c r="N41" s="80"/>
      <c r="O41" s="80"/>
      <c r="P41" s="80"/>
    </row>
    <row r="42" spans="1:16" ht="15.75">
      <c r="A42" s="142" t="s">
        <v>195</v>
      </c>
      <c r="B42" s="143"/>
      <c r="C42" s="143"/>
      <c r="D42" s="246">
        <f>D40+D41</f>
        <v>84019.4639112394</v>
      </c>
      <c r="E42" s="247">
        <f>D42/$G$10/12</f>
        <v>15.930880529245242</v>
      </c>
      <c r="F42" s="144"/>
      <c r="G42" s="195">
        <f>G12+G14+G22+G28+G40+D41</f>
        <v>84019.46391123939</v>
      </c>
      <c r="H42" s="146"/>
      <c r="I42" s="82"/>
      <c r="J42" s="82"/>
      <c r="K42" s="80"/>
      <c r="L42" s="80"/>
      <c r="M42" s="80"/>
      <c r="N42" s="80"/>
      <c r="O42" s="80"/>
      <c r="P42" s="80"/>
    </row>
    <row r="43" spans="1:16" ht="15.75">
      <c r="A43" s="149"/>
      <c r="B43" s="150"/>
      <c r="C43" s="150"/>
      <c r="D43" s="248"/>
      <c r="E43" s="152"/>
      <c r="F43" s="151"/>
      <c r="G43" s="147"/>
      <c r="H43" s="147"/>
      <c r="I43" s="93"/>
      <c r="J43" s="82"/>
      <c r="K43" s="148"/>
      <c r="L43" s="148"/>
      <c r="M43" s="148"/>
      <c r="N43" s="148"/>
      <c r="O43" s="148"/>
      <c r="P43" s="148"/>
    </row>
    <row r="44" spans="1:16" ht="15.75" customHeight="1" hidden="1">
      <c r="A44" s="153" t="s">
        <v>143</v>
      </c>
      <c r="B44" s="154">
        <f>G10-C44</f>
        <v>0</v>
      </c>
      <c r="C44" s="153">
        <v>439.5</v>
      </c>
      <c r="D44" s="195">
        <v>87212.39384044778</v>
      </c>
      <c r="E44" s="193">
        <f>D44/C44/12</f>
        <v>16.536290072136477</v>
      </c>
      <c r="F44" s="249" t="s">
        <v>144</v>
      </c>
      <c r="G44" s="155">
        <f>E42/E44</f>
        <v>0.9633890346474179</v>
      </c>
      <c r="H44" s="80"/>
      <c r="I44" s="82"/>
      <c r="J44" s="82"/>
      <c r="K44" s="80" t="s">
        <v>144</v>
      </c>
      <c r="L44" s="80"/>
      <c r="M44" s="80"/>
      <c r="N44" s="80"/>
      <c r="O44" s="80"/>
      <c r="P44" s="80"/>
    </row>
    <row r="45" spans="1:16" ht="15.75" customHeight="1" hidden="1">
      <c r="A45" s="80"/>
      <c r="B45" s="80"/>
      <c r="C45" s="80"/>
      <c r="D45" s="250">
        <f>D44/1.18</f>
        <v>73908.80833936253</v>
      </c>
      <c r="E45" s="156">
        <f>E44/1.18</f>
        <v>14.013805145878372</v>
      </c>
      <c r="F45" s="251" t="s">
        <v>145</v>
      </c>
      <c r="G45" s="157">
        <f>E42/E45</f>
        <v>1.136799060883953</v>
      </c>
      <c r="H45" s="80"/>
      <c r="I45" s="82"/>
      <c r="J45" s="82"/>
      <c r="K45" s="80"/>
      <c r="L45" s="80"/>
      <c r="M45" s="80"/>
      <c r="N45" s="80"/>
      <c r="O45" s="80"/>
      <c r="P45" s="80"/>
    </row>
    <row r="46" spans="1:16" ht="15.75" customHeight="1" hidden="1">
      <c r="A46" s="80"/>
      <c r="B46" s="80"/>
      <c r="C46" s="80"/>
      <c r="D46" s="152"/>
      <c r="E46" s="152"/>
      <c r="F46" s="252"/>
      <c r="G46" s="158"/>
      <c r="H46" s="80"/>
      <c r="I46" s="82"/>
      <c r="J46" s="82"/>
      <c r="K46" s="80" t="s">
        <v>146</v>
      </c>
      <c r="L46" s="80"/>
      <c r="M46" s="80"/>
      <c r="N46" s="80"/>
      <c r="O46" s="80"/>
      <c r="P46" s="80"/>
    </row>
    <row r="47" spans="1:16" ht="15.75" customHeight="1" hidden="1">
      <c r="A47" s="80"/>
      <c r="B47" s="80"/>
      <c r="C47" s="80"/>
      <c r="D47" s="159">
        <f>E47*G10*12</f>
        <v>47255.04000000001</v>
      </c>
      <c r="E47" s="159">
        <v>8.96</v>
      </c>
      <c r="F47" s="253" t="s">
        <v>146</v>
      </c>
      <c r="G47" s="160">
        <f>E42/E47</f>
        <v>1.778000059067549</v>
      </c>
      <c r="H47" s="80"/>
      <c r="I47" s="82"/>
      <c r="J47" s="82"/>
      <c r="K47" s="80" t="s">
        <v>148</v>
      </c>
      <c r="L47" s="80"/>
      <c r="M47" s="80"/>
      <c r="N47" s="80"/>
      <c r="O47" s="80"/>
      <c r="P47" s="80"/>
    </row>
    <row r="48" spans="1:16" ht="15" customHeight="1" hidden="1">
      <c r="A48" s="80"/>
      <c r="B48" s="80"/>
      <c r="C48" s="80"/>
      <c r="D48" s="161">
        <f>D42-D47</f>
        <v>36764.4239112394</v>
      </c>
      <c r="E48" s="161">
        <f>E42-E47</f>
        <v>6.970880529245241</v>
      </c>
      <c r="F48" s="254" t="s">
        <v>147</v>
      </c>
      <c r="G48" s="80"/>
      <c r="H48" s="80"/>
      <c r="I48" s="82"/>
      <c r="J48" s="82"/>
      <c r="K48" s="80"/>
      <c r="L48" s="80"/>
      <c r="M48" s="80"/>
      <c r="N48" s="80"/>
      <c r="O48" s="80"/>
      <c r="P48" s="80"/>
    </row>
    <row r="49" spans="1:16" ht="15" customHeight="1" hidden="1">
      <c r="A49" s="80"/>
      <c r="B49" s="80"/>
      <c r="C49" s="80"/>
      <c r="D49" s="80"/>
      <c r="E49" s="80"/>
      <c r="F49" s="80"/>
      <c r="G49" s="80"/>
      <c r="H49" s="80"/>
      <c r="I49" s="82"/>
      <c r="J49" s="82"/>
      <c r="K49" s="80"/>
      <c r="L49" s="80"/>
      <c r="M49" s="80"/>
      <c r="N49" s="80"/>
      <c r="O49" s="80"/>
      <c r="P49" s="80"/>
    </row>
    <row r="50" spans="1:16" ht="15" customHeight="1" hidden="1">
      <c r="A50" s="80"/>
      <c r="B50" s="80"/>
      <c r="C50" s="80"/>
      <c r="D50" s="80"/>
      <c r="E50" s="80"/>
      <c r="F50" s="80"/>
      <c r="G50" s="80"/>
      <c r="H50" s="80"/>
      <c r="I50" s="82"/>
      <c r="J50" s="82"/>
      <c r="K50" s="80"/>
      <c r="L50" s="80"/>
      <c r="M50" s="80"/>
      <c r="N50" s="80"/>
      <c r="O50" s="80"/>
      <c r="P50" s="80"/>
    </row>
    <row r="51" spans="1:16" ht="15">
      <c r="A51" s="80"/>
      <c r="B51" s="80"/>
      <c r="C51" s="80"/>
      <c r="D51" s="80"/>
      <c r="E51" s="80"/>
      <c r="F51" s="80"/>
      <c r="G51" s="80"/>
      <c r="H51" s="80"/>
      <c r="I51" s="82"/>
      <c r="J51" s="82"/>
      <c r="K51" s="80"/>
      <c r="L51" s="80"/>
      <c r="M51" s="80"/>
      <c r="N51" s="80"/>
      <c r="O51" s="80"/>
      <c r="P51" s="80"/>
    </row>
    <row r="52" spans="1:16" ht="15">
      <c r="A52" s="80"/>
      <c r="B52" s="80"/>
      <c r="C52" s="80"/>
      <c r="D52" s="80"/>
      <c r="E52" s="80"/>
      <c r="F52" s="80"/>
      <c r="G52" s="80"/>
      <c r="H52" s="80"/>
      <c r="I52" s="82"/>
      <c r="J52" s="82"/>
      <c r="K52" s="80"/>
      <c r="L52" s="80"/>
      <c r="M52" s="80"/>
      <c r="N52" s="80"/>
      <c r="O52" s="80"/>
      <c r="P52" s="80"/>
    </row>
    <row r="53" spans="1:16" ht="15">
      <c r="A53" s="80"/>
      <c r="B53" s="80"/>
      <c r="C53" s="80"/>
      <c r="D53" s="80"/>
      <c r="E53" s="80"/>
      <c r="F53" s="80"/>
      <c r="G53" s="80"/>
      <c r="H53" s="80"/>
      <c r="I53" s="82"/>
      <c r="J53" s="82"/>
      <c r="K53" s="80"/>
      <c r="L53" s="80"/>
      <c r="M53" s="80"/>
      <c r="N53" s="80"/>
      <c r="O53" s="80"/>
      <c r="P53" s="80"/>
    </row>
    <row r="54" spans="1:16" ht="15">
      <c r="A54" s="80"/>
      <c r="B54" s="80"/>
      <c r="C54" s="80"/>
      <c r="D54" s="80"/>
      <c r="E54" s="80"/>
      <c r="F54" s="80"/>
      <c r="G54" s="80"/>
      <c r="H54" s="80"/>
      <c r="I54" s="82"/>
      <c r="J54" s="82"/>
      <c r="K54" s="80"/>
      <c r="L54" s="80"/>
      <c r="M54" s="80"/>
      <c r="N54" s="80"/>
      <c r="O54" s="80"/>
      <c r="P54" s="80"/>
    </row>
    <row r="55" spans="1:16" ht="15">
      <c r="A55" s="80"/>
      <c r="B55" s="80"/>
      <c r="C55" s="80"/>
      <c r="D55" s="80"/>
      <c r="E55" s="80"/>
      <c r="F55" s="80"/>
      <c r="G55" s="80"/>
      <c r="H55" s="80"/>
      <c r="I55" s="82"/>
      <c r="J55" s="82"/>
      <c r="K55" s="80"/>
      <c r="L55" s="80"/>
      <c r="M55" s="80"/>
      <c r="N55" s="80"/>
      <c r="O55" s="80"/>
      <c r="P55" s="80"/>
    </row>
    <row r="56" spans="1:16" ht="15">
      <c r="A56" s="80"/>
      <c r="B56" s="80"/>
      <c r="C56" s="80"/>
      <c r="D56" s="80"/>
      <c r="E56" s="80"/>
      <c r="F56" s="80"/>
      <c r="G56" s="80"/>
      <c r="H56" s="80"/>
      <c r="I56" s="82"/>
      <c r="J56" s="82"/>
      <c r="K56" s="80"/>
      <c r="L56" s="80"/>
      <c r="M56" s="80"/>
      <c r="N56" s="80"/>
      <c r="O56" s="80"/>
      <c r="P56" s="80"/>
    </row>
    <row r="57" spans="1:16" ht="15">
      <c r="A57" s="80"/>
      <c r="B57" s="80"/>
      <c r="C57" s="80"/>
      <c r="D57" s="80"/>
      <c r="E57" s="80"/>
      <c r="F57" s="80"/>
      <c r="G57" s="80"/>
      <c r="H57" s="80"/>
      <c r="I57" s="82"/>
      <c r="J57" s="82"/>
      <c r="K57" s="80"/>
      <c r="L57" s="80"/>
      <c r="M57" s="80"/>
      <c r="N57" s="80"/>
      <c r="O57" s="80"/>
      <c r="P57" s="80"/>
    </row>
    <row r="58" spans="1:16" ht="15">
      <c r="A58" s="80"/>
      <c r="B58" s="80"/>
      <c r="C58" s="80"/>
      <c r="D58" s="80"/>
      <c r="E58" s="80"/>
      <c r="F58" s="80"/>
      <c r="G58" s="80"/>
      <c r="H58" s="80"/>
      <c r="I58" s="82"/>
      <c r="J58" s="82"/>
      <c r="K58" s="80"/>
      <c r="L58" s="80"/>
      <c r="M58" s="80"/>
      <c r="N58" s="80"/>
      <c r="O58" s="80"/>
      <c r="P58" s="80"/>
    </row>
    <row r="59" spans="1:16" ht="15">
      <c r="A59" s="80"/>
      <c r="B59" s="80"/>
      <c r="C59" s="80"/>
      <c r="D59" s="80"/>
      <c r="E59" s="80"/>
      <c r="F59" s="80"/>
      <c r="G59" s="80"/>
      <c r="H59" s="80"/>
      <c r="I59" s="82"/>
      <c r="J59" s="82"/>
      <c r="K59" s="80"/>
      <c r="L59" s="80"/>
      <c r="M59" s="80"/>
      <c r="N59" s="80"/>
      <c r="O59" s="80"/>
      <c r="P59" s="80"/>
    </row>
    <row r="60" spans="1:16" ht="15">
      <c r="A60" s="80"/>
      <c r="B60" s="80"/>
      <c r="C60" s="80"/>
      <c r="D60" s="80"/>
      <c r="E60" s="80"/>
      <c r="F60" s="80"/>
      <c r="G60" s="80"/>
      <c r="H60" s="80"/>
      <c r="I60" s="82"/>
      <c r="J60" s="82"/>
      <c r="K60" s="80"/>
      <c r="L60" s="80"/>
      <c r="M60" s="80"/>
      <c r="N60" s="80"/>
      <c r="O60" s="80"/>
      <c r="P60" s="80"/>
    </row>
    <row r="61" spans="1:16" ht="15">
      <c r="A61" s="80"/>
      <c r="B61" s="80"/>
      <c r="C61" s="80"/>
      <c r="D61" s="80"/>
      <c r="E61" s="80"/>
      <c r="F61" s="80"/>
      <c r="G61" s="80"/>
      <c r="H61" s="80"/>
      <c r="I61" s="82"/>
      <c r="J61" s="82"/>
      <c r="K61" s="80"/>
      <c r="L61" s="80"/>
      <c r="M61" s="80"/>
      <c r="N61" s="80"/>
      <c r="O61" s="80"/>
      <c r="P61" s="80"/>
    </row>
    <row r="62" spans="1:16" ht="15">
      <c r="A62" s="80"/>
      <c r="B62" s="80"/>
      <c r="C62" s="80"/>
      <c r="D62" s="80"/>
      <c r="E62" s="80"/>
      <c r="F62" s="80"/>
      <c r="G62" s="80"/>
      <c r="H62" s="80"/>
      <c r="I62" s="82"/>
      <c r="J62" s="82"/>
      <c r="K62" s="80"/>
      <c r="L62" s="80"/>
      <c r="M62" s="80"/>
      <c r="N62" s="80"/>
      <c r="O62" s="80"/>
      <c r="P62" s="80"/>
    </row>
    <row r="63" spans="1:16" ht="15">
      <c r="A63" s="80"/>
      <c r="B63" s="80"/>
      <c r="C63" s="80"/>
      <c r="D63" s="80"/>
      <c r="E63" s="80"/>
      <c r="F63" s="80"/>
      <c r="G63" s="80"/>
      <c r="H63" s="80"/>
      <c r="I63" s="82"/>
      <c r="J63" s="82"/>
      <c r="K63" s="80"/>
      <c r="L63" s="80"/>
      <c r="M63" s="80"/>
      <c r="N63" s="80"/>
      <c r="O63" s="80"/>
      <c r="P63" s="80"/>
    </row>
    <row r="64" spans="1:16" ht="15">
      <c r="A64" s="80"/>
      <c r="B64" s="80"/>
      <c r="C64" s="80"/>
      <c r="D64" s="80"/>
      <c r="E64" s="80"/>
      <c r="F64" s="80"/>
      <c r="G64" s="80"/>
      <c r="H64" s="80"/>
      <c r="I64" s="82"/>
      <c r="J64" s="82"/>
      <c r="K64" s="80"/>
      <c r="L64" s="80"/>
      <c r="M64" s="80"/>
      <c r="N64" s="80"/>
      <c r="O64" s="80"/>
      <c r="P64" s="80"/>
    </row>
    <row r="65" spans="1:16" ht="15">
      <c r="A65" s="80"/>
      <c r="B65" s="80"/>
      <c r="C65" s="80"/>
      <c r="D65" s="80"/>
      <c r="E65" s="80"/>
      <c r="F65" s="80"/>
      <c r="G65" s="80"/>
      <c r="H65" s="80"/>
      <c r="I65" s="82"/>
      <c r="J65" s="82"/>
      <c r="K65" s="80"/>
      <c r="L65" s="80"/>
      <c r="M65" s="80"/>
      <c r="N65" s="80"/>
      <c r="O65" s="80"/>
      <c r="P65" s="80"/>
    </row>
    <row r="66" spans="1:16" ht="15">
      <c r="A66" s="80"/>
      <c r="B66" s="80"/>
      <c r="C66" s="80"/>
      <c r="D66" s="80"/>
      <c r="E66" s="80"/>
      <c r="F66" s="80"/>
      <c r="G66" s="80"/>
      <c r="H66" s="80"/>
      <c r="I66" s="82"/>
      <c r="J66" s="82"/>
      <c r="K66" s="80"/>
      <c r="L66" s="80"/>
      <c r="M66" s="80"/>
      <c r="N66" s="80"/>
      <c r="O66" s="80"/>
      <c r="P66" s="80"/>
    </row>
    <row r="67" spans="1:16" ht="15">
      <c r="A67" s="80"/>
      <c r="B67" s="80"/>
      <c r="C67" s="80"/>
      <c r="D67" s="80"/>
      <c r="E67" s="80"/>
      <c r="F67" s="80"/>
      <c r="G67" s="80"/>
      <c r="H67" s="80"/>
      <c r="I67" s="82"/>
      <c r="J67" s="82"/>
      <c r="K67" s="80"/>
      <c r="L67" s="80"/>
      <c r="M67" s="80"/>
      <c r="N67" s="80"/>
      <c r="O67" s="80"/>
      <c r="P67" s="80"/>
    </row>
    <row r="68" spans="1:16" ht="15">
      <c r="A68" s="80"/>
      <c r="B68" s="80"/>
      <c r="C68" s="80"/>
      <c r="D68" s="80"/>
      <c r="E68" s="80"/>
      <c r="F68" s="80"/>
      <c r="G68" s="80"/>
      <c r="H68" s="80"/>
      <c r="I68" s="82"/>
      <c r="J68" s="82"/>
      <c r="K68" s="80"/>
      <c r="L68" s="80"/>
      <c r="M68" s="80"/>
      <c r="N68" s="80"/>
      <c r="O68" s="80"/>
      <c r="P68" s="80"/>
    </row>
    <row r="69" spans="1:16" ht="15">
      <c r="A69" s="80"/>
      <c r="B69" s="80"/>
      <c r="C69" s="80"/>
      <c r="D69" s="80"/>
      <c r="E69" s="80"/>
      <c r="F69" s="80"/>
      <c r="G69" s="80"/>
      <c r="H69" s="80"/>
      <c r="I69" s="82"/>
      <c r="J69" s="82"/>
      <c r="K69" s="80"/>
      <c r="L69" s="80"/>
      <c r="M69" s="80"/>
      <c r="N69" s="80"/>
      <c r="O69" s="80"/>
      <c r="P69" s="80"/>
    </row>
    <row r="70" spans="1:16" ht="15">
      <c r="A70" s="80"/>
      <c r="B70" s="80"/>
      <c r="C70" s="80"/>
      <c r="D70" s="80"/>
      <c r="E70" s="80"/>
      <c r="F70" s="80"/>
      <c r="G70" s="80"/>
      <c r="H70" s="80"/>
      <c r="I70" s="82"/>
      <c r="J70" s="82"/>
      <c r="K70" s="80"/>
      <c r="L70" s="80"/>
      <c r="M70" s="80"/>
      <c r="N70" s="80"/>
      <c r="O70" s="80"/>
      <c r="P70" s="80"/>
    </row>
    <row r="71" spans="1:16" ht="15">
      <c r="A71" s="80"/>
      <c r="B71" s="80"/>
      <c r="C71" s="80"/>
      <c r="D71" s="80"/>
      <c r="E71" s="80"/>
      <c r="F71" s="80"/>
      <c r="G71" s="80"/>
      <c r="H71" s="80"/>
      <c r="I71" s="82"/>
      <c r="J71" s="82"/>
      <c r="K71" s="80"/>
      <c r="L71" s="80"/>
      <c r="M71" s="80"/>
      <c r="N71" s="80"/>
      <c r="O71" s="80"/>
      <c r="P71" s="80"/>
    </row>
    <row r="72" spans="1:16" ht="15">
      <c r="A72" s="80"/>
      <c r="B72" s="80"/>
      <c r="C72" s="80"/>
      <c r="D72" s="80"/>
      <c r="E72" s="80"/>
      <c r="F72" s="80"/>
      <c r="G72" s="80"/>
      <c r="H72" s="80"/>
      <c r="I72" s="82"/>
      <c r="J72" s="82"/>
      <c r="K72" s="80"/>
      <c r="L72" s="80"/>
      <c r="M72" s="80"/>
      <c r="N72" s="80"/>
      <c r="O72" s="80"/>
      <c r="P72" s="80"/>
    </row>
    <row r="73" spans="1:16" ht="15">
      <c r="A73" s="80"/>
      <c r="B73" s="80"/>
      <c r="C73" s="80"/>
      <c r="D73" s="80"/>
      <c r="E73" s="80"/>
      <c r="F73" s="80"/>
      <c r="G73" s="80"/>
      <c r="H73" s="80"/>
      <c r="I73" s="82"/>
      <c r="J73" s="82"/>
      <c r="K73" s="80"/>
      <c r="L73" s="80"/>
      <c r="M73" s="80"/>
      <c r="N73" s="80"/>
      <c r="O73" s="80"/>
      <c r="P73" s="80"/>
    </row>
    <row r="74" spans="1:15" ht="15">
      <c r="A74" s="80"/>
      <c r="B74" s="80"/>
      <c r="C74" s="80"/>
      <c r="D74" s="80"/>
      <c r="E74" s="80"/>
      <c r="F74" s="80"/>
      <c r="G74" s="80"/>
      <c r="H74" s="80"/>
      <c r="I74" s="82"/>
      <c r="J74" s="82"/>
      <c r="K74" s="80"/>
      <c r="L74" s="80"/>
      <c r="M74" s="80"/>
      <c r="N74" s="80"/>
      <c r="O74" s="80"/>
    </row>
    <row r="75" spans="1:15" ht="15">
      <c r="A75" s="80"/>
      <c r="B75" s="80"/>
      <c r="C75" s="80"/>
      <c r="D75" s="80"/>
      <c r="E75" s="80"/>
      <c r="F75" s="80"/>
      <c r="G75" s="80"/>
      <c r="H75" s="80"/>
      <c r="I75" s="82"/>
      <c r="J75" s="82"/>
      <c r="K75" s="80"/>
      <c r="L75" s="80"/>
      <c r="M75" s="80"/>
      <c r="N75" s="80"/>
      <c r="O75" s="80"/>
    </row>
    <row r="76" spans="1:15" ht="15">
      <c r="A76" s="80"/>
      <c r="B76" s="80"/>
      <c r="C76" s="80"/>
      <c r="D76" s="80"/>
      <c r="E76" s="80"/>
      <c r="F76" s="80"/>
      <c r="G76" s="80"/>
      <c r="H76" s="80"/>
      <c r="I76" s="82"/>
      <c r="J76" s="82"/>
      <c r="K76" s="80"/>
      <c r="L76" s="80"/>
      <c r="M76" s="80"/>
      <c r="N76" s="80"/>
      <c r="O76" s="80"/>
    </row>
    <row r="77" spans="1:15" ht="15">
      <c r="A77" s="80"/>
      <c r="B77" s="80"/>
      <c r="C77" s="80"/>
      <c r="D77" s="80"/>
      <c r="E77" s="80"/>
      <c r="F77" s="80"/>
      <c r="G77" s="80"/>
      <c r="H77" s="80"/>
      <c r="I77" s="82"/>
      <c r="J77" s="82"/>
      <c r="K77" s="80"/>
      <c r="L77" s="80"/>
      <c r="M77" s="80"/>
      <c r="N77" s="80"/>
      <c r="O77" s="80"/>
    </row>
    <row r="78" spans="1:15" ht="15">
      <c r="A78" s="80"/>
      <c r="B78" s="80"/>
      <c r="C78" s="80"/>
      <c r="D78" s="80"/>
      <c r="E78" s="80"/>
      <c r="F78" s="80"/>
      <c r="G78" s="80"/>
      <c r="H78" s="80"/>
      <c r="I78" s="82"/>
      <c r="J78" s="82"/>
      <c r="K78" s="80"/>
      <c r="L78" s="80"/>
      <c r="M78" s="80"/>
      <c r="N78" s="80"/>
      <c r="O78" s="80"/>
    </row>
    <row r="79" spans="1:15" ht="15">
      <c r="A79" s="80"/>
      <c r="B79" s="80"/>
      <c r="C79" s="80"/>
      <c r="D79" s="80"/>
      <c r="E79" s="80"/>
      <c r="F79" s="80"/>
      <c r="G79" s="80"/>
      <c r="H79" s="80"/>
      <c r="I79" s="82"/>
      <c r="J79" s="82"/>
      <c r="K79" s="80"/>
      <c r="L79" s="80"/>
      <c r="M79" s="80"/>
      <c r="N79" s="80"/>
      <c r="O79" s="80"/>
    </row>
    <row r="80" spans="1:15" ht="15">
      <c r="A80" s="80"/>
      <c r="B80" s="80"/>
      <c r="C80" s="80"/>
      <c r="D80" s="80"/>
      <c r="E80" s="80"/>
      <c r="F80" s="80"/>
      <c r="G80" s="80"/>
      <c r="H80" s="80"/>
      <c r="I80" s="82"/>
      <c r="J80" s="82"/>
      <c r="K80" s="80"/>
      <c r="L80" s="80"/>
      <c r="M80" s="80"/>
      <c r="N80" s="80"/>
      <c r="O80" s="80"/>
    </row>
    <row r="81" spans="1:15" ht="15">
      <c r="A81" s="80"/>
      <c r="B81" s="80"/>
      <c r="C81" s="80"/>
      <c r="D81" s="80"/>
      <c r="E81" s="80"/>
      <c r="F81" s="80"/>
      <c r="G81" s="80"/>
      <c r="H81" s="80"/>
      <c r="I81" s="82"/>
      <c r="J81" s="82"/>
      <c r="K81" s="80"/>
      <c r="L81" s="80"/>
      <c r="M81" s="80"/>
      <c r="N81" s="80"/>
      <c r="O81" s="80"/>
    </row>
    <row r="82" spans="1:15" ht="15">
      <c r="A82" s="80"/>
      <c r="B82" s="80"/>
      <c r="C82" s="80"/>
      <c r="D82" s="80"/>
      <c r="E82" s="80"/>
      <c r="F82" s="80"/>
      <c r="G82" s="80"/>
      <c r="H82" s="80"/>
      <c r="I82" s="82"/>
      <c r="J82" s="82"/>
      <c r="K82" s="80"/>
      <c r="L82" s="80"/>
      <c r="M82" s="80"/>
      <c r="N82" s="80"/>
      <c r="O82" s="80"/>
    </row>
    <row r="83" spans="1:15" ht="15">
      <c r="A83" s="80"/>
      <c r="B83" s="80"/>
      <c r="C83" s="80"/>
      <c r="D83" s="80"/>
      <c r="E83" s="80"/>
      <c r="F83" s="80"/>
      <c r="G83" s="80"/>
      <c r="H83" s="80"/>
      <c r="I83" s="82"/>
      <c r="J83" s="82"/>
      <c r="K83" s="80"/>
      <c r="L83" s="80"/>
      <c r="M83" s="80"/>
      <c r="N83" s="80"/>
      <c r="O83" s="80"/>
    </row>
    <row r="84" spans="1:15" ht="15">
      <c r="A84" s="80"/>
      <c r="B84" s="80"/>
      <c r="C84" s="80"/>
      <c r="D84" s="80"/>
      <c r="E84" s="80"/>
      <c r="F84" s="80"/>
      <c r="G84" s="80"/>
      <c r="H84" s="80"/>
      <c r="I84" s="82"/>
      <c r="J84" s="82"/>
      <c r="K84" s="80"/>
      <c r="L84" s="80"/>
      <c r="M84" s="80"/>
      <c r="N84" s="80"/>
      <c r="O84" s="80"/>
    </row>
    <row r="85" spans="1:14" ht="15">
      <c r="A85" s="80"/>
      <c r="B85" s="80"/>
      <c r="C85" s="80"/>
      <c r="D85" s="80"/>
      <c r="E85" s="80"/>
      <c r="F85" s="80"/>
      <c r="G85" s="80"/>
      <c r="H85" s="80"/>
      <c r="I85" s="82"/>
      <c r="J85" s="82"/>
      <c r="K85" s="80"/>
      <c r="L85" s="80"/>
      <c r="M85" s="80"/>
      <c r="N85" s="80"/>
    </row>
    <row r="86" spans="1:14" ht="15">
      <c r="A86" s="80"/>
      <c r="B86" s="80"/>
      <c r="C86" s="80"/>
      <c r="D86" s="80"/>
      <c r="E86" s="80"/>
      <c r="F86" s="80"/>
      <c r="G86" s="80"/>
      <c r="H86" s="80"/>
      <c r="I86" s="82"/>
      <c r="J86" s="82"/>
      <c r="K86" s="80"/>
      <c r="L86" s="80"/>
      <c r="M86" s="80"/>
      <c r="N86" s="80"/>
    </row>
    <row r="87" spans="1:14" ht="15">
      <c r="A87" s="80"/>
      <c r="B87" s="80"/>
      <c r="C87" s="80"/>
      <c r="D87" s="80"/>
      <c r="E87" s="80"/>
      <c r="F87" s="80"/>
      <c r="G87" s="80"/>
      <c r="H87" s="80"/>
      <c r="I87" s="82"/>
      <c r="J87" s="82"/>
      <c r="K87" s="80"/>
      <c r="L87" s="80"/>
      <c r="M87" s="80"/>
      <c r="N87" s="80"/>
    </row>
    <row r="88" spans="1:14" ht="15">
      <c r="A88" s="80"/>
      <c r="B88" s="80"/>
      <c r="C88" s="80"/>
      <c r="D88" s="80"/>
      <c r="E88" s="80"/>
      <c r="F88" s="80"/>
      <c r="G88" s="80"/>
      <c r="H88" s="80"/>
      <c r="I88" s="82"/>
      <c r="J88" s="82"/>
      <c r="K88" s="80"/>
      <c r="L88" s="80"/>
      <c r="M88" s="80"/>
      <c r="N88" s="80"/>
    </row>
    <row r="89" spans="1:14" ht="15">
      <c r="A89" s="80"/>
      <c r="B89" s="80"/>
      <c r="C89" s="80"/>
      <c r="D89" s="80"/>
      <c r="E89" s="80"/>
      <c r="F89" s="80"/>
      <c r="G89" s="80"/>
      <c r="H89" s="80"/>
      <c r="I89" s="82"/>
      <c r="J89" s="82"/>
      <c r="K89" s="80"/>
      <c r="L89" s="80"/>
      <c r="M89" s="80"/>
      <c r="N89" s="80"/>
    </row>
    <row r="90" spans="1:14" ht="15">
      <c r="A90" s="80"/>
      <c r="B90" s="80"/>
      <c r="C90" s="80"/>
      <c r="D90" s="80"/>
      <c r="E90" s="80"/>
      <c r="F90" s="80"/>
      <c r="G90" s="80"/>
      <c r="H90" s="80"/>
      <c r="I90" s="82"/>
      <c r="J90" s="82"/>
      <c r="K90" s="80"/>
      <c r="L90" s="80"/>
      <c r="M90" s="80"/>
      <c r="N90" s="80"/>
    </row>
    <row r="91" spans="1:14" ht="15">
      <c r="A91" s="80"/>
      <c r="B91" s="80"/>
      <c r="C91" s="80"/>
      <c r="D91" s="80"/>
      <c r="E91" s="80"/>
      <c r="F91" s="80"/>
      <c r="G91" s="80"/>
      <c r="H91" s="80"/>
      <c r="I91" s="82"/>
      <c r="J91" s="82"/>
      <c r="K91" s="80"/>
      <c r="L91" s="80"/>
      <c r="M91" s="80"/>
      <c r="N91" s="80"/>
    </row>
    <row r="92" spans="1:14" ht="15">
      <c r="A92" s="80"/>
      <c r="B92" s="80"/>
      <c r="C92" s="80"/>
      <c r="D92" s="80"/>
      <c r="E92" s="80"/>
      <c r="F92" s="80"/>
      <c r="G92" s="80"/>
      <c r="H92" s="80"/>
      <c r="I92" s="82"/>
      <c r="J92" s="82"/>
      <c r="K92" s="80"/>
      <c r="L92" s="80"/>
      <c r="M92" s="80"/>
      <c r="N92" s="80"/>
    </row>
    <row r="93" spans="1:14" ht="15">
      <c r="A93" s="80"/>
      <c r="B93" s="80"/>
      <c r="C93" s="80"/>
      <c r="D93" s="80"/>
      <c r="E93" s="80"/>
      <c r="F93" s="80"/>
      <c r="G93" s="80"/>
      <c r="H93" s="80"/>
      <c r="I93" s="82"/>
      <c r="J93" s="82"/>
      <c r="K93" s="80"/>
      <c r="L93" s="80"/>
      <c r="M93" s="80"/>
      <c r="N93" s="80"/>
    </row>
    <row r="94" spans="1:14" ht="15">
      <c r="A94" s="80"/>
      <c r="B94" s="80"/>
      <c r="C94" s="80"/>
      <c r="D94" s="80"/>
      <c r="E94" s="80"/>
      <c r="F94" s="80"/>
      <c r="G94" s="80"/>
      <c r="H94" s="80"/>
      <c r="I94" s="82"/>
      <c r="J94" s="82"/>
      <c r="K94" s="80"/>
      <c r="L94" s="80"/>
      <c r="M94" s="80"/>
      <c r="N94" s="80"/>
    </row>
    <row r="95" spans="1:14" ht="15">
      <c r="A95" s="80"/>
      <c r="B95" s="80"/>
      <c r="C95" s="80"/>
      <c r="D95" s="80"/>
      <c r="E95" s="80"/>
      <c r="F95" s="80"/>
      <c r="G95" s="80"/>
      <c r="H95" s="80"/>
      <c r="I95" s="82"/>
      <c r="J95" s="82"/>
      <c r="K95" s="80"/>
      <c r="L95" s="80"/>
      <c r="M95" s="80"/>
      <c r="N95" s="80"/>
    </row>
    <row r="96" spans="1:14" ht="15">
      <c r="A96" s="80"/>
      <c r="B96" s="80"/>
      <c r="C96" s="80"/>
      <c r="D96" s="80"/>
      <c r="E96" s="80"/>
      <c r="F96" s="80"/>
      <c r="G96" s="80"/>
      <c r="H96" s="80"/>
      <c r="I96" s="82"/>
      <c r="J96" s="82"/>
      <c r="K96" s="80"/>
      <c r="L96" s="80"/>
      <c r="M96" s="80"/>
      <c r="N96" s="80"/>
    </row>
    <row r="97" spans="1:14" ht="15">
      <c r="A97" s="80"/>
      <c r="B97" s="80"/>
      <c r="C97" s="80"/>
      <c r="D97" s="80"/>
      <c r="E97" s="80"/>
      <c r="F97" s="80"/>
      <c r="G97" s="80"/>
      <c r="H97" s="80"/>
      <c r="I97" s="82"/>
      <c r="J97" s="82"/>
      <c r="K97" s="80"/>
      <c r="L97" s="80"/>
      <c r="M97" s="80"/>
      <c r="N97" s="80"/>
    </row>
  </sheetData>
  <sheetProtection/>
  <mergeCells count="14">
    <mergeCell ref="B37:C37"/>
    <mergeCell ref="I38:I39"/>
    <mergeCell ref="J38:J39"/>
    <mergeCell ref="A29:A36"/>
    <mergeCell ref="B29:C29"/>
    <mergeCell ref="B31:C31"/>
    <mergeCell ref="B33:C33"/>
    <mergeCell ref="B35:C35"/>
    <mergeCell ref="A9:E9"/>
    <mergeCell ref="B11:C11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7.8515625" style="0" customWidth="1"/>
    <col min="2" max="2" width="3.421875" style="0" customWidth="1"/>
    <col min="3" max="3" width="18.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62"/>
      <c r="B1" s="162"/>
      <c r="C1" s="80"/>
      <c r="D1" s="262" t="s">
        <v>149</v>
      </c>
      <c r="E1" s="262"/>
    </row>
    <row r="2" spans="1:5" ht="12.75" customHeight="1">
      <c r="A2" s="162"/>
      <c r="B2" s="162"/>
      <c r="C2" s="270" t="s">
        <v>1</v>
      </c>
      <c r="D2" s="270"/>
      <c r="E2" s="163"/>
    </row>
    <row r="3" spans="1:5" ht="45" customHeight="1">
      <c r="A3" s="162"/>
      <c r="B3" s="162"/>
      <c r="C3" s="271" t="s">
        <v>2</v>
      </c>
      <c r="D3" s="271"/>
      <c r="E3" s="271"/>
    </row>
    <row r="4" spans="1:5" ht="22.5" customHeight="1">
      <c r="A4" s="162"/>
      <c r="B4" s="162"/>
      <c r="C4" s="83"/>
      <c r="D4" s="84" t="s">
        <v>3</v>
      </c>
      <c r="E4" s="162"/>
    </row>
    <row r="5" spans="1:5" ht="15.75">
      <c r="A5" s="162"/>
      <c r="B5" s="162"/>
      <c r="C5" s="86" t="s">
        <v>213</v>
      </c>
      <c r="D5" s="84"/>
      <c r="E5" s="162"/>
    </row>
    <row r="6" spans="1:5" ht="12" customHeight="1">
      <c r="A6" s="162"/>
      <c r="B6" s="162"/>
      <c r="C6" s="14" t="s">
        <v>4</v>
      </c>
      <c r="D6" s="88"/>
      <c r="E6" s="162"/>
    </row>
    <row r="7" spans="1:5" ht="17.25" customHeight="1">
      <c r="A7" s="162"/>
      <c r="B7" s="162"/>
      <c r="C7" s="19" t="s">
        <v>97</v>
      </c>
      <c r="D7" s="90"/>
      <c r="E7" s="162"/>
    </row>
    <row r="8" spans="1:5" ht="30.75" customHeight="1">
      <c r="A8" s="295" t="s">
        <v>99</v>
      </c>
      <c r="B8" s="295"/>
      <c r="C8" s="295"/>
      <c r="D8" s="295"/>
      <c r="E8" s="295"/>
    </row>
    <row r="9" spans="1:8" ht="45.75" customHeight="1">
      <c r="A9" s="299" t="s">
        <v>150</v>
      </c>
      <c r="B9" s="299"/>
      <c r="C9" s="299"/>
      <c r="D9" s="299"/>
      <c r="E9" s="299"/>
      <c r="G9" s="95">
        <v>285.4</v>
      </c>
      <c r="H9" s="96">
        <v>439.5</v>
      </c>
    </row>
    <row r="10" spans="1:5" ht="16.5">
      <c r="A10" s="164"/>
      <c r="B10" s="164"/>
      <c r="C10" s="164" t="s">
        <v>196</v>
      </c>
      <c r="D10" s="164"/>
      <c r="E10" s="164"/>
    </row>
    <row r="11" spans="1:5" ht="84" customHeight="1">
      <c r="A11" s="165"/>
      <c r="B11" s="268" t="s">
        <v>101</v>
      </c>
      <c r="C11" s="269"/>
      <c r="D11" s="166" t="s">
        <v>151</v>
      </c>
      <c r="E11" s="166" t="s">
        <v>152</v>
      </c>
    </row>
    <row r="12" spans="1:5" ht="15.75" customHeight="1">
      <c r="A12" s="300" t="s">
        <v>153</v>
      </c>
      <c r="B12" s="301"/>
      <c r="C12" s="301"/>
      <c r="D12" s="301"/>
      <c r="E12" s="302"/>
    </row>
    <row r="13" spans="1:5" ht="47.25">
      <c r="A13" s="116" t="s">
        <v>154</v>
      </c>
      <c r="B13" s="167">
        <v>1</v>
      </c>
      <c r="C13" s="168" t="s">
        <v>108</v>
      </c>
      <c r="D13" s="255">
        <v>4517.279011298611</v>
      </c>
      <c r="E13" s="170">
        <f>D13/12/$H$9</f>
        <v>0.8565185838639764</v>
      </c>
    </row>
    <row r="14" spans="1:5" ht="15" customHeight="1">
      <c r="A14" s="107" t="s">
        <v>155</v>
      </c>
      <c r="B14" s="171">
        <v>12</v>
      </c>
      <c r="C14" s="172" t="s">
        <v>116</v>
      </c>
      <c r="D14" s="173">
        <v>0</v>
      </c>
      <c r="E14" s="174">
        <f>D14/12/$H$9</f>
        <v>0</v>
      </c>
    </row>
    <row r="15" spans="1:5" ht="33" customHeight="1">
      <c r="A15" s="107" t="s">
        <v>156</v>
      </c>
      <c r="B15" s="171">
        <v>2</v>
      </c>
      <c r="C15" s="172" t="s">
        <v>116</v>
      </c>
      <c r="D15" s="173">
        <v>0</v>
      </c>
      <c r="E15" s="174">
        <f>D15/12/$H$9</f>
        <v>0</v>
      </c>
    </row>
    <row r="16" spans="1:5" ht="30.75" customHeight="1">
      <c r="A16" s="107" t="s">
        <v>157</v>
      </c>
      <c r="B16" s="171">
        <v>1</v>
      </c>
      <c r="C16" s="172" t="s">
        <v>116</v>
      </c>
      <c r="D16" s="175">
        <v>0</v>
      </c>
      <c r="E16" s="176">
        <f>D16/12/$H$9</f>
        <v>0</v>
      </c>
    </row>
    <row r="17" spans="1:5" ht="31.5" customHeight="1">
      <c r="A17" s="303" t="s">
        <v>110</v>
      </c>
      <c r="B17" s="304"/>
      <c r="C17" s="304"/>
      <c r="D17" s="304"/>
      <c r="E17" s="305"/>
    </row>
    <row r="18" spans="1:5" ht="17.25" customHeight="1">
      <c r="A18" s="116" t="s">
        <v>158</v>
      </c>
      <c r="B18" s="167">
        <v>4</v>
      </c>
      <c r="C18" s="168" t="s">
        <v>116</v>
      </c>
      <c r="D18" s="169">
        <v>0</v>
      </c>
      <c r="E18" s="174">
        <f>D18/12/$H$9</f>
        <v>0</v>
      </c>
    </row>
    <row r="19" spans="1:5" ht="15" customHeight="1">
      <c r="A19" s="107" t="s">
        <v>159</v>
      </c>
      <c r="B19" s="177"/>
      <c r="C19" s="172" t="s">
        <v>108</v>
      </c>
      <c r="D19" s="173">
        <v>0</v>
      </c>
      <c r="E19" s="174">
        <f>D19/12/$H$9</f>
        <v>0</v>
      </c>
    </row>
    <row r="20" spans="1:5" ht="33.75" customHeight="1">
      <c r="A20" s="119" t="s">
        <v>160</v>
      </c>
      <c r="B20" s="178">
        <v>1</v>
      </c>
      <c r="C20" s="179" t="s">
        <v>161</v>
      </c>
      <c r="D20" s="184">
        <v>1749.5059408357702</v>
      </c>
      <c r="E20" s="174">
        <f>D20/12/$H$9</f>
        <v>0.33172277983234166</v>
      </c>
    </row>
    <row r="21" spans="1:5" ht="15.75" customHeight="1">
      <c r="A21" s="260" t="s">
        <v>162</v>
      </c>
      <c r="B21" s="280"/>
      <c r="C21" s="280"/>
      <c r="D21" s="281"/>
      <c r="E21" s="282"/>
    </row>
    <row r="22" spans="1:5" ht="94.5">
      <c r="A22" s="180" t="s">
        <v>163</v>
      </c>
      <c r="B22" s="283" t="s">
        <v>164</v>
      </c>
      <c r="C22" s="284"/>
      <c r="D22" s="256">
        <v>0</v>
      </c>
      <c r="E22" s="174">
        <f>D22/12/$H$9</f>
        <v>0</v>
      </c>
    </row>
    <row r="23" spans="1:5" s="182" customFormat="1" ht="17.25" customHeight="1">
      <c r="A23" s="183" t="s">
        <v>165</v>
      </c>
      <c r="B23" s="285" t="s">
        <v>161</v>
      </c>
      <c r="C23" s="286"/>
      <c r="D23" s="257">
        <v>2658.081250619553</v>
      </c>
      <c r="E23" s="181">
        <f>D23/12/$H$9</f>
        <v>0.5039972033787549</v>
      </c>
    </row>
    <row r="24" spans="1:8" s="182" customFormat="1" ht="15.75" customHeight="1">
      <c r="A24" s="289" t="s">
        <v>166</v>
      </c>
      <c r="B24" s="290"/>
      <c r="C24" s="290"/>
      <c r="D24" s="291"/>
      <c r="E24" s="292"/>
      <c r="F24"/>
      <c r="G24"/>
      <c r="H24"/>
    </row>
    <row r="25" spans="1:5" ht="31.5">
      <c r="A25" s="185" t="s">
        <v>167</v>
      </c>
      <c r="B25" s="293"/>
      <c r="C25" s="294"/>
      <c r="D25" s="173"/>
      <c r="E25" s="186">
        <f>D25/12/$H$9</f>
        <v>0</v>
      </c>
    </row>
    <row r="26" spans="1:5" ht="31.5">
      <c r="A26" s="187" t="s">
        <v>168</v>
      </c>
      <c r="B26" s="287"/>
      <c r="C26" s="288"/>
      <c r="D26" s="173"/>
      <c r="E26" s="186">
        <f>D26/12/$H$9</f>
        <v>0</v>
      </c>
    </row>
    <row r="27" spans="1:5" ht="17.25" customHeight="1">
      <c r="A27" s="296" t="s">
        <v>142</v>
      </c>
      <c r="B27" s="297"/>
      <c r="C27" s="297"/>
      <c r="D27" s="297"/>
      <c r="E27" s="298"/>
    </row>
    <row r="28" spans="1:5" ht="15.75">
      <c r="A28" s="188" t="s">
        <v>169</v>
      </c>
      <c r="B28" s="189"/>
      <c r="C28" s="189"/>
      <c r="D28" s="190">
        <f>D13+D14+D15+D16+D18+D19+D20+D22+D23+D25+D26</f>
        <v>8924.866202753934</v>
      </c>
      <c r="E28" s="191">
        <f>E13+E14+E15+E16+E18+E19+E20+E22+E23+E25+E26</f>
        <v>1.6922385670750728</v>
      </c>
    </row>
    <row r="30" ht="12.75">
      <c r="D30" s="258">
        <v>0.10622379371739887</v>
      </c>
    </row>
  </sheetData>
  <sheetProtection/>
  <mergeCells count="15">
    <mergeCell ref="A27:E27"/>
    <mergeCell ref="A9:E9"/>
    <mergeCell ref="B11:C11"/>
    <mergeCell ref="A12:E12"/>
    <mergeCell ref="A17:E17"/>
    <mergeCell ref="D1:E1"/>
    <mergeCell ref="C2:D2"/>
    <mergeCell ref="C3:E3"/>
    <mergeCell ref="A8:E8"/>
    <mergeCell ref="A21:E21"/>
    <mergeCell ref="B22:C22"/>
    <mergeCell ref="B23:C23"/>
    <mergeCell ref="B26:C26"/>
    <mergeCell ref="A24:E24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2012-07-20T01:27:40Z</cp:lastPrinted>
  <dcterms:created xsi:type="dcterms:W3CDTF">1996-10-08T23:32:33Z</dcterms:created>
  <dcterms:modified xsi:type="dcterms:W3CDTF">2012-06-26T07:53:36Z</dcterms:modified>
  <cp:category/>
  <cp:version/>
  <cp:contentType/>
  <cp:contentStatus/>
</cp:coreProperties>
</file>