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<sst xmlns="http://schemas.openxmlformats.org/spreadsheetml/2006/main" count="272" uniqueCount="197">
  <si>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</si>
  <si>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</si>
  <si>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</si>
  <si>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</si>
  <si>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</si>
  <si>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</si>
  <si>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</si>
  <si>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</si>
  <si>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</si>
  <si>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</si>
  <si>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Джамбула  4а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</si>
  <si>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</si>
  <si>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</si>
  <si>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</si>
  <si>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</si>
  <si>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</si>
  <si>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</si>
  <si>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</si>
  <si>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</si>
  <si>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</si>
  <si>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</si>
  <si>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</si>
  <si>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</si>
  <si>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</si>
  <si>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</si>
  <si>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</si>
  <si>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</si>
  <si>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</si>
  <si>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</si>
  <si>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</si>
  <si>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</si>
  <si>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</si>
  <si>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</si>
  <si>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</si>
  <si>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</si>
  <si>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</si>
  <si>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</si>
  <si>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</si>
  <si>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</si>
  <si>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</si>
  <si>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</si>
  <si>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</si>
  <si>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</si>
  <si>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</si>
  <si>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</si>
  <si>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</si>
  <si>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</si>
  <si>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</si>
  <si>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</si>
  <si>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</si>
  <si>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</si>
  <si>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</si>
  <si>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</si>
  <si>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</si>
  <si>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</si>
  <si>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</si>
  <si>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</si>
  <si>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</si>
  <si>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</si>
  <si>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</si>
  <si>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</si>
  <si>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</si>
  <si>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</si>
  <si>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 ленточный</t>
  </si>
  <si>
    <t>искривление, осадка</t>
  </si>
  <si>
    <t>2. Наружные и внутренние капитальные стены</t>
  </si>
  <si>
    <t>Брусчатые, обшиты</t>
  </si>
  <si>
    <t xml:space="preserve"> осадка, гниль в нижних венцах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</si>
  <si>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</si>
  <si>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</si>
  <si>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</si>
  <si>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</si>
  <si>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</si>
  <si>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 xml:space="preserve">трещины, прогибы </t>
  </si>
  <si>
    <t>междуэтажные</t>
  </si>
  <si>
    <t>подвальные</t>
  </si>
  <si>
    <t>(другое)</t>
  </si>
  <si>
    <t>5. Крыша</t>
  </si>
  <si>
    <t>шифер по дер. обрешетке</t>
  </si>
  <si>
    <t>гниль в обрешетке,сколы, течь</t>
  </si>
  <si>
    <t>6. Полы</t>
  </si>
  <si>
    <t>дощатые окрашенные</t>
  </si>
  <si>
    <t xml:space="preserve"> щели, гниль, деформация</t>
  </si>
  <si>
    <t>7. Проемы</t>
  </si>
  <si>
    <t>окна</t>
  </si>
  <si>
    <t>2-е створные и глухие</t>
  </si>
  <si>
    <t>утрата окраски,гниль в подоконниках</t>
  </si>
  <si>
    <t>двери</t>
  </si>
  <si>
    <t>простые филенчатые</t>
  </si>
  <si>
    <t>перекос</t>
  </si>
  <si>
    <t>8. Отделка</t>
  </si>
  <si>
    <t>внутренняя</t>
  </si>
  <si>
    <t xml:space="preserve"> штукатурка покраска, побелка,</t>
  </si>
  <si>
    <t>износ окраски, трещины в штукатурке</t>
  </si>
  <si>
    <t>наружная</t>
  </si>
  <si>
    <t>обшивка, окраска</t>
  </si>
  <si>
    <t>утрата окраски, трещины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</si>
  <si>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</si>
  <si>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</si>
  <si>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</si>
  <si>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</si>
  <si>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</si>
  <si>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</si>
  <si>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</si>
  <si>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</si>
  <si>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</si>
  <si>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</si>
  <si>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</si>
  <si>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</si>
  <si>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</si>
  <si>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</si>
  <si>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</si>
  <si>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</si>
  <si>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</si>
  <si>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</si>
  <si>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</si>
  <si>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</si>
  <si>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</si>
  <si>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</si>
  <si>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</si>
  <si>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</si>
  <si>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 xml:space="preserve"> трещины в досках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</si>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</sst>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35" borderId="23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14" xfId="0" applyFont="1" applyFill="1" applyBorder="1" applyAlignment="1">
      <alignment horizontal="center" vertical="top" wrapText="1"/>
    </xf>
    <xf numFmtId="181" fontId="10" fillId="35" borderId="17" xfId="0" applyNumberFormat="1" applyFont="1" applyFill="1" applyBorder="1" applyAlignment="1">
      <alignment horizontal="center" vertical="top" wrapText="1"/>
    </xf>
    <xf numFmtId="43" fontId="10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0" fillId="36" borderId="19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4" xfId="0" applyFont="1" applyFill="1" applyBorder="1" applyAlignment="1">
      <alignment vertical="top"/>
    </xf>
    <xf numFmtId="181" fontId="10" fillId="36" borderId="17" xfId="0" applyNumberFormat="1" applyFont="1" applyFill="1" applyBorder="1" applyAlignment="1">
      <alignment/>
    </xf>
    <xf numFmtId="43" fontId="10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0" fillId="37" borderId="21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4" xfId="0" applyFont="1" applyFill="1" applyBorder="1" applyAlignment="1">
      <alignment vertical="top"/>
    </xf>
    <xf numFmtId="181" fontId="10" fillId="37" borderId="17" xfId="0" applyNumberFormat="1" applyFont="1" applyFill="1" applyBorder="1" applyAlignment="1">
      <alignment/>
    </xf>
    <xf numFmtId="43" fontId="10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38" borderId="23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4" xfId="0" applyFont="1" applyFill="1" applyBorder="1" applyAlignment="1">
      <alignment horizontal="center" vertical="top"/>
    </xf>
    <xf numFmtId="181" fontId="10" fillId="38" borderId="17" xfId="0" applyNumberFormat="1" applyFont="1" applyFill="1" applyBorder="1" applyAlignment="1">
      <alignment horizontal="center" vertical="top" wrapText="1"/>
    </xf>
    <xf numFmtId="43" fontId="10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0" fillId="39" borderId="23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4" xfId="0" applyFont="1" applyFill="1" applyBorder="1" applyAlignment="1">
      <alignment/>
    </xf>
    <xf numFmtId="181" fontId="10" fillId="39" borderId="17" xfId="42" applyNumberFormat="1" applyFont="1" applyFill="1" applyBorder="1" applyAlignment="1">
      <alignment horizontal="center"/>
    </xf>
    <xf numFmtId="43" fontId="10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0" fillId="0" borderId="17" xfId="0" applyNumberFormat="1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center" vertical="top" wrapText="1"/>
    </xf>
    <xf numFmtId="43" fontId="10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0" fillId="39" borderId="17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40" borderId="17" xfId="0" applyFont="1" applyFill="1" applyBorder="1" applyAlignment="1">
      <alignment/>
    </xf>
    <xf numFmtId="180" fontId="11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/>
    </xf>
    <xf numFmtId="0" fontId="9" fillId="37" borderId="18" xfId="0" applyFont="1" applyFill="1" applyBorder="1" applyAlignment="1">
      <alignment/>
    </xf>
    <xf numFmtId="9" fontId="11" fillId="37" borderId="18" xfId="55" applyFont="1" applyFill="1" applyBorder="1" applyAlignment="1">
      <alignment/>
    </xf>
    <xf numFmtId="181" fontId="14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3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/>
    </xf>
    <xf numFmtId="9" fontId="11" fillId="36" borderId="17" xfId="55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1" fillId="0" borderId="0" xfId="55" applyFont="1" applyFill="1" applyBorder="1" applyAlignment="1">
      <alignment/>
    </xf>
    <xf numFmtId="0" fontId="10" fillId="41" borderId="17" xfId="0" applyFont="1" applyFill="1" applyBorder="1" applyAlignment="1">
      <alignment/>
    </xf>
    <xf numFmtId="9" fontId="10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7" fillId="0" borderId="17" xfId="0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15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center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0" fillId="39" borderId="23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52">
      <selection activeCell="A95" sqref="A95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17.57421875" style="0" customWidth="1"/>
  </cols>
  <sheetData>
    <row r="1" spans="1:3" ht="26.25" customHeight="1">
      <c r="A1" s="1"/>
      <c r="B1" s="226" t="s">
        <v>0</v>
      </c>
      <c r="C1" s="226"/>
    </row>
    <row r="2" spans="1:3" ht="15.75">
      <c r="A2" s="1"/>
      <c r="B2" s="227" t="s">
        <v>1</v>
      </c>
      <c r="C2" s="227"/>
    </row>
    <row r="3" spans="1:3" ht="63.75" customHeight="1">
      <c r="A3" s="1"/>
      <c r="B3" s="228" t="s">
        <v>2</v>
      </c>
      <c r="C3" s="228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27" t="s">
        <v>6</v>
      </c>
      <c r="B7" s="227"/>
      <c r="C7" s="227"/>
    </row>
    <row r="8" spans="1:3" ht="35.25" customHeight="1">
      <c r="A8" s="229" t="s">
        <v>7</v>
      </c>
      <c r="B8" s="229"/>
      <c r="C8" s="229"/>
    </row>
    <row r="9" spans="1:3" ht="15.75">
      <c r="A9" s="227" t="s">
        <v>8</v>
      </c>
      <c r="B9" s="227"/>
      <c r="C9" s="227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1957</v>
      </c>
      <c r="C13" s="3"/>
    </row>
    <row r="14" spans="1:3" ht="15.75">
      <c r="A14" s="230" t="s">
        <v>15</v>
      </c>
      <c r="B14" s="230"/>
      <c r="C14" s="12">
        <v>0.57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1.5" customHeight="1">
      <c r="A24" s="228" t="s">
        <v>27</v>
      </c>
      <c r="B24" s="228"/>
      <c r="C24" s="15" t="s">
        <v>20</v>
      </c>
    </row>
    <row r="25" spans="1:3" ht="32.25" customHeight="1">
      <c r="A25" s="228" t="s">
        <v>28</v>
      </c>
      <c r="B25" s="228"/>
      <c r="C25" s="16" t="s">
        <v>20</v>
      </c>
    </row>
    <row r="26" spans="1:3" ht="47.25" customHeight="1">
      <c r="A26" s="228" t="s">
        <v>29</v>
      </c>
      <c r="B26" s="228"/>
      <c r="C26" s="15" t="s">
        <v>20</v>
      </c>
    </row>
    <row r="27" spans="1:3" ht="15.75">
      <c r="A27" s="8" t="s">
        <v>30</v>
      </c>
      <c r="B27" s="10">
        <v>1535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404.4</v>
      </c>
      <c r="C30" s="10" t="s">
        <v>35</v>
      </c>
    </row>
    <row r="31" spans="1:3" ht="15.75">
      <c r="A31" s="18" t="s">
        <v>36</v>
      </c>
      <c r="B31" s="17">
        <v>404.4</v>
      </c>
      <c r="C31" s="17" t="s">
        <v>35</v>
      </c>
    </row>
    <row r="32" spans="1:3" ht="15.75">
      <c r="A32" s="20" t="s">
        <v>37</v>
      </c>
      <c r="B32" s="17">
        <v>265.7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v>1835</v>
      </c>
      <c r="C39" s="27"/>
    </row>
    <row r="40" spans="1:3" ht="15.75">
      <c r="A40" s="28" t="s">
        <v>46</v>
      </c>
      <c r="B40" s="24">
        <v>480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581</v>
      </c>
      <c r="C42" s="29" t="s">
        <v>35</v>
      </c>
    </row>
    <row r="43" spans="1:3" ht="15.75">
      <c r="A43" s="18" t="s">
        <v>49</v>
      </c>
      <c r="B43" s="19">
        <v>774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21</v>
      </c>
      <c r="C45" s="32" t="s">
        <v>52</v>
      </c>
    </row>
    <row r="46" spans="1:3" ht="15.75">
      <c r="A46" s="1" t="s">
        <v>53</v>
      </c>
      <c r="B46" s="33">
        <v>316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316</v>
      </c>
      <c r="C49" s="8"/>
    </row>
    <row r="50" spans="1:3" ht="15.75">
      <c r="A50" s="36" t="s">
        <v>57</v>
      </c>
      <c r="B50" s="37"/>
      <c r="C50" s="8"/>
    </row>
    <row r="51" spans="1:3" ht="15.75">
      <c r="A51" s="227" t="s">
        <v>58</v>
      </c>
      <c r="B51" s="227"/>
      <c r="C51" s="227"/>
    </row>
    <row r="52" spans="1:3" ht="15.75">
      <c r="A52" s="1"/>
      <c r="B52" s="3"/>
      <c r="C52" s="3"/>
    </row>
    <row r="53" spans="1:3" ht="110.25">
      <c r="A53" s="39" t="s">
        <v>59</v>
      </c>
      <c r="B53" s="39" t="s">
        <v>60</v>
      </c>
      <c r="C53" s="39" t="s">
        <v>61</v>
      </c>
    </row>
    <row r="54" spans="1:3" ht="31.5">
      <c r="A54" s="40" t="s">
        <v>62</v>
      </c>
      <c r="B54" s="41" t="s">
        <v>63</v>
      </c>
      <c r="C54" s="42" t="s">
        <v>64</v>
      </c>
    </row>
    <row r="55" spans="1:3" ht="31.5">
      <c r="A55" s="40" t="s">
        <v>65</v>
      </c>
      <c r="B55" s="41" t="s">
        <v>66</v>
      </c>
      <c r="C55" s="43" t="s">
        <v>67</v>
      </c>
    </row>
    <row r="56" spans="1:3" ht="15.75">
      <c r="A56" s="44" t="s">
        <v>68</v>
      </c>
      <c r="B56" s="45" t="s">
        <v>69</v>
      </c>
      <c r="C56" s="42"/>
    </row>
    <row r="57" spans="1:3" ht="15.75">
      <c r="A57" s="46" t="s">
        <v>70</v>
      </c>
      <c r="B57" s="47"/>
      <c r="C57" s="48"/>
    </row>
    <row r="58" spans="1:3" ht="31.5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1"/>
    </row>
    <row r="60" spans="1:3" ht="15.75">
      <c r="A60" s="49" t="s">
        <v>75</v>
      </c>
      <c r="B60" s="52"/>
      <c r="C60" s="51"/>
    </row>
    <row r="61" spans="1:3" ht="15.75">
      <c r="A61" s="53" t="s">
        <v>76</v>
      </c>
      <c r="B61" s="54"/>
      <c r="C61" s="55"/>
    </row>
    <row r="62" spans="1:3" ht="45" customHeight="1">
      <c r="A62" s="56" t="s">
        <v>77</v>
      </c>
      <c r="B62" s="57" t="s">
        <v>78</v>
      </c>
      <c r="C62" s="58" t="s">
        <v>79</v>
      </c>
    </row>
    <row r="63" spans="1:3" ht="31.5">
      <c r="A63" s="59" t="s">
        <v>80</v>
      </c>
      <c r="B63" s="41" t="s">
        <v>81</v>
      </c>
      <c r="C63" s="60" t="s">
        <v>82</v>
      </c>
    </row>
    <row r="64" spans="1:3" ht="15.75">
      <c r="A64" s="46" t="s">
        <v>83</v>
      </c>
      <c r="B64" s="61"/>
      <c r="C64" s="62"/>
    </row>
    <row r="65" spans="1:3" ht="47.25">
      <c r="A65" s="63" t="s">
        <v>84</v>
      </c>
      <c r="B65" s="64" t="s">
        <v>85</v>
      </c>
      <c r="C65" s="65" t="s">
        <v>86</v>
      </c>
    </row>
    <row r="66" spans="1:3" ht="31.5">
      <c r="A66" s="66" t="s">
        <v>87</v>
      </c>
      <c r="B66" s="67" t="s">
        <v>88</v>
      </c>
      <c r="C66" s="68" t="s">
        <v>89</v>
      </c>
    </row>
    <row r="67" spans="1:3" ht="15.75">
      <c r="A67" s="69" t="s">
        <v>76</v>
      </c>
      <c r="B67" s="70"/>
      <c r="C67" s="58"/>
    </row>
    <row r="68" spans="1:3" ht="15.75">
      <c r="A68" s="46" t="s">
        <v>90</v>
      </c>
      <c r="B68" s="61"/>
      <c r="C68" s="62"/>
    </row>
    <row r="69" spans="1:3" ht="47.25">
      <c r="A69" s="66" t="s">
        <v>91</v>
      </c>
      <c r="B69" s="71" t="s">
        <v>92</v>
      </c>
      <c r="C69" s="72" t="s">
        <v>93</v>
      </c>
    </row>
    <row r="70" spans="1:3" ht="31.5">
      <c r="A70" s="63" t="s">
        <v>94</v>
      </c>
      <c r="B70" s="71" t="s">
        <v>95</v>
      </c>
      <c r="C70" s="72" t="s">
        <v>96</v>
      </c>
    </row>
    <row r="71" spans="1:3" ht="15.75">
      <c r="A71" s="66" t="s">
        <v>76</v>
      </c>
      <c r="B71" s="67"/>
      <c r="C71" s="58"/>
    </row>
    <row r="72" spans="1:3" ht="31.5">
      <c r="A72" s="46" t="s">
        <v>97</v>
      </c>
      <c r="B72" s="61"/>
      <c r="C72" s="62"/>
    </row>
    <row r="73" spans="1:3" ht="15.75">
      <c r="A73" s="66" t="s">
        <v>98</v>
      </c>
      <c r="B73" s="73" t="s">
        <v>20</v>
      </c>
      <c r="C73" s="68"/>
    </row>
    <row r="74" spans="1:3" ht="15.75">
      <c r="A74" s="66" t="s">
        <v>99</v>
      </c>
      <c r="B74" s="67" t="s">
        <v>20</v>
      </c>
      <c r="C74" s="68"/>
    </row>
    <row r="75" spans="1:3" ht="15.75">
      <c r="A75" s="66" t="s">
        <v>100</v>
      </c>
      <c r="B75" s="67" t="s">
        <v>20</v>
      </c>
      <c r="C75" s="68"/>
    </row>
    <row r="76" spans="1:3" ht="15.75">
      <c r="A76" s="66" t="s">
        <v>101</v>
      </c>
      <c r="B76" s="67" t="s">
        <v>102</v>
      </c>
      <c r="C76" s="68"/>
    </row>
    <row r="77" spans="1:3" ht="15.75">
      <c r="A77" s="66" t="s">
        <v>103</v>
      </c>
      <c r="B77" s="67" t="s">
        <v>20</v>
      </c>
      <c r="C77" s="68"/>
    </row>
    <row r="78" spans="1:3" ht="15.75">
      <c r="A78" s="66" t="s">
        <v>104</v>
      </c>
      <c r="B78" s="67" t="s">
        <v>20</v>
      </c>
      <c r="C78" s="68"/>
    </row>
    <row r="79" spans="1:3" ht="15.75">
      <c r="A79" s="66" t="s">
        <v>105</v>
      </c>
      <c r="B79" s="67" t="s">
        <v>20</v>
      </c>
      <c r="C79" s="68"/>
    </row>
    <row r="80" spans="1:3" ht="15.75">
      <c r="A80" s="66" t="s">
        <v>106</v>
      </c>
      <c r="B80" s="67" t="s">
        <v>20</v>
      </c>
      <c r="C80" s="68"/>
    </row>
    <row r="81" spans="1:3" ht="15.75">
      <c r="A81" s="69" t="s">
        <v>107</v>
      </c>
      <c r="B81" s="67" t="s">
        <v>20</v>
      </c>
      <c r="C81" s="68"/>
    </row>
    <row r="82" spans="1:3" ht="47.25">
      <c r="A82" s="46" t="s">
        <v>108</v>
      </c>
      <c r="B82" s="61"/>
      <c r="C82" s="62"/>
    </row>
    <row r="83" spans="1:3" ht="15.75">
      <c r="A83" s="66" t="s">
        <v>109</v>
      </c>
      <c r="B83" s="67" t="s">
        <v>102</v>
      </c>
      <c r="C83" s="68"/>
    </row>
    <row r="84" spans="1:3" ht="15.75">
      <c r="A84" s="66" t="s">
        <v>110</v>
      </c>
      <c r="B84" s="67" t="s">
        <v>20</v>
      </c>
      <c r="C84" s="68"/>
    </row>
    <row r="85" spans="1:3" ht="15.75">
      <c r="A85" s="66" t="s">
        <v>111</v>
      </c>
      <c r="B85" s="67" t="s">
        <v>20</v>
      </c>
      <c r="C85" s="68" t="s">
        <v>112</v>
      </c>
    </row>
    <row r="86" spans="1:3" ht="15.75">
      <c r="A86" s="66" t="s">
        <v>113</v>
      </c>
      <c r="B86" s="67" t="s">
        <v>102</v>
      </c>
      <c r="C86" s="68"/>
    </row>
    <row r="87" spans="1:3" ht="15.75">
      <c r="A87" s="66" t="s">
        <v>114</v>
      </c>
      <c r="B87" s="67" t="s">
        <v>20</v>
      </c>
      <c r="C87" s="68"/>
    </row>
    <row r="88" spans="1:3" ht="15.75">
      <c r="A88" s="66" t="s">
        <v>115</v>
      </c>
      <c r="B88" s="67" t="s">
        <v>116</v>
      </c>
      <c r="C88" s="68"/>
    </row>
    <row r="89" spans="1:3" ht="15.75">
      <c r="A89" s="66" t="s">
        <v>117</v>
      </c>
      <c r="B89" s="67" t="s">
        <v>20</v>
      </c>
      <c r="C89" s="68"/>
    </row>
    <row r="90" spans="1:3" ht="15.75">
      <c r="A90" s="66" t="s">
        <v>118</v>
      </c>
      <c r="B90" s="67" t="s">
        <v>20</v>
      </c>
      <c r="C90" s="68"/>
    </row>
    <row r="91" spans="1:3" ht="15.75">
      <c r="A91" s="66" t="s">
        <v>119</v>
      </c>
      <c r="B91" s="67" t="s">
        <v>20</v>
      </c>
      <c r="C91" s="68"/>
    </row>
    <row r="92" spans="1:3" ht="15.75">
      <c r="A92" s="74" t="s">
        <v>76</v>
      </c>
      <c r="B92" s="70" t="s">
        <v>20</v>
      </c>
      <c r="C92" s="75"/>
    </row>
    <row r="93" spans="1:3" ht="31.5">
      <c r="A93" s="76" t="s">
        <v>120</v>
      </c>
      <c r="B93" s="41" t="s">
        <v>69</v>
      </c>
      <c r="C93" s="43" t="s">
        <v>121</v>
      </c>
    </row>
    <row r="94" spans="1:3" ht="47.25">
      <c r="A94" s="11" t="s">
        <v>195</v>
      </c>
      <c r="B94" s="3"/>
      <c r="C94" s="3" t="s">
        <v>122</v>
      </c>
    </row>
    <row r="95" spans="1:3" ht="15.75">
      <c r="A95" s="6" t="s">
        <v>123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124</v>
      </c>
      <c r="B97" s="3"/>
      <c r="C97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4.00390625" style="0" customWidth="1"/>
    <col min="2" max="2" width="6.00390625" style="0" customWidth="1"/>
    <col min="3" max="3" width="21.42187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11" width="0" style="0" hidden="1" customWidth="1"/>
  </cols>
  <sheetData>
    <row r="1" spans="1:8" ht="15">
      <c r="A1" s="77"/>
      <c r="B1" s="78"/>
      <c r="C1" s="77"/>
      <c r="D1" s="226" t="s">
        <v>125</v>
      </c>
      <c r="E1" s="226"/>
      <c r="F1" s="77"/>
      <c r="G1" s="77"/>
      <c r="H1" s="77"/>
    </row>
    <row r="2" spans="1:8" ht="15.75">
      <c r="A2" s="78"/>
      <c r="B2" s="78"/>
      <c r="C2" s="231" t="s">
        <v>1</v>
      </c>
      <c r="D2" s="231"/>
      <c r="E2" s="78"/>
      <c r="F2" s="78"/>
      <c r="G2" s="78"/>
      <c r="H2" s="77"/>
    </row>
    <row r="3" spans="1:8" ht="60" customHeight="1">
      <c r="A3" s="78"/>
      <c r="B3" s="77"/>
      <c r="C3" s="232" t="s">
        <v>2</v>
      </c>
      <c r="D3" s="232"/>
      <c r="E3" s="78"/>
      <c r="F3" s="78"/>
      <c r="G3" s="78"/>
      <c r="H3" s="77"/>
    </row>
    <row r="4" spans="1:8" ht="15.75">
      <c r="A4" s="78"/>
      <c r="B4" s="78"/>
      <c r="C4" s="79"/>
      <c r="D4" s="80" t="s">
        <v>3</v>
      </c>
      <c r="E4" s="81"/>
      <c r="F4" s="78"/>
      <c r="G4" s="78"/>
      <c r="H4" s="77"/>
    </row>
    <row r="5" spans="1:8" ht="15.75">
      <c r="A5" s="78"/>
      <c r="B5" s="78"/>
      <c r="C5" s="82" t="s">
        <v>196</v>
      </c>
      <c r="D5" s="80"/>
      <c r="E5" s="83"/>
      <c r="F5" s="78"/>
      <c r="G5" s="78"/>
      <c r="H5" s="77"/>
    </row>
    <row r="6" spans="1:8" ht="15">
      <c r="A6" s="78"/>
      <c r="B6" s="78"/>
      <c r="C6" s="5" t="s">
        <v>4</v>
      </c>
      <c r="D6" s="84"/>
      <c r="E6" s="85"/>
      <c r="F6" s="78"/>
      <c r="G6" s="78"/>
      <c r="H6" s="77"/>
    </row>
    <row r="7" spans="1:8" ht="15">
      <c r="A7" s="78"/>
      <c r="B7" s="78"/>
      <c r="C7" s="6" t="s">
        <v>5</v>
      </c>
      <c r="D7" s="86"/>
      <c r="E7" s="85"/>
      <c r="F7" s="78"/>
      <c r="G7" s="78"/>
      <c r="H7" s="77"/>
    </row>
    <row r="8" spans="1:8" ht="15.75">
      <c r="A8" s="231" t="s">
        <v>126</v>
      </c>
      <c r="B8" s="231"/>
      <c r="C8" s="231"/>
      <c r="D8" s="231"/>
      <c r="E8" s="231"/>
      <c r="F8" s="87"/>
      <c r="G8" s="87"/>
      <c r="H8" s="88"/>
    </row>
    <row r="9" spans="1:8" ht="49.5" customHeight="1">
      <c r="A9" s="235" t="s">
        <v>127</v>
      </c>
      <c r="B9" s="235"/>
      <c r="C9" s="235"/>
      <c r="D9" s="235"/>
      <c r="E9" s="235"/>
      <c r="F9" s="87"/>
      <c r="G9" s="87"/>
      <c r="H9" s="88"/>
    </row>
    <row r="10" spans="1:8" ht="15.75">
      <c r="A10" s="89"/>
      <c r="B10" s="89"/>
      <c r="C10" s="88"/>
      <c r="D10" s="89" t="s">
        <v>10</v>
      </c>
      <c r="E10" s="89"/>
      <c r="F10" s="87"/>
      <c r="G10" s="90">
        <v>404.4</v>
      </c>
      <c r="H10" s="91">
        <v>265.7</v>
      </c>
    </row>
    <row r="11" spans="1:8" ht="104.25" customHeight="1">
      <c r="A11" s="92"/>
      <c r="B11" s="236" t="s">
        <v>128</v>
      </c>
      <c r="C11" s="237"/>
      <c r="D11" s="93" t="s">
        <v>129</v>
      </c>
      <c r="E11" s="93" t="s">
        <v>130</v>
      </c>
      <c r="F11" s="93" t="s">
        <v>131</v>
      </c>
      <c r="G11" s="94"/>
      <c r="H11" s="95"/>
    </row>
    <row r="12" spans="1:8" ht="14.25">
      <c r="A12" s="96" t="s">
        <v>132</v>
      </c>
      <c r="B12" s="97"/>
      <c r="C12" s="97"/>
      <c r="D12" s="98"/>
      <c r="E12" s="98"/>
      <c r="F12" s="99"/>
      <c r="G12" s="100">
        <f>SUM(D13:D13)</f>
        <v>0</v>
      </c>
      <c r="H12" s="101">
        <f>F13</f>
        <v>0</v>
      </c>
    </row>
    <row r="13" spans="1:8" ht="33.75" customHeight="1">
      <c r="A13" s="102" t="s">
        <v>133</v>
      </c>
      <c r="B13" s="103"/>
      <c r="C13" s="104" t="s">
        <v>134</v>
      </c>
      <c r="D13" s="105">
        <v>0</v>
      </c>
      <c r="E13" s="105">
        <f>D13/$G$10/12</f>
        <v>0</v>
      </c>
      <c r="F13" s="106">
        <f>D13/$H$10/12</f>
        <v>0</v>
      </c>
      <c r="G13" s="107"/>
      <c r="H13" s="77"/>
    </row>
    <row r="14" spans="1:8" ht="14.25">
      <c r="A14" s="108" t="s">
        <v>135</v>
      </c>
      <c r="B14" s="109"/>
      <c r="C14" s="109"/>
      <c r="D14" s="110"/>
      <c r="E14" s="111"/>
      <c r="F14" s="112"/>
      <c r="G14" s="113">
        <f>SUM(D15:D21)</f>
        <v>46889.441977942726</v>
      </c>
      <c r="H14" s="114">
        <f>SUM(F15:F21)</f>
        <v>14.706260813556241</v>
      </c>
    </row>
    <row r="15" spans="1:8" ht="31.5">
      <c r="A15" s="115" t="s">
        <v>136</v>
      </c>
      <c r="B15" s="116">
        <v>2</v>
      </c>
      <c r="C15" s="117" t="s">
        <v>134</v>
      </c>
      <c r="D15" s="118">
        <v>5738.170175078412</v>
      </c>
      <c r="E15" s="119">
        <f aca="true" t="shared" si="0" ref="E15:E21">D15/$G$10/12</f>
        <v>1.1824452223620205</v>
      </c>
      <c r="F15" s="120">
        <f aca="true" t="shared" si="1" ref="F15:F21">D15/$H$10/12</f>
        <v>1.7997020998238655</v>
      </c>
      <c r="G15" s="107"/>
      <c r="H15" s="77"/>
    </row>
    <row r="16" spans="1:8" ht="31.5">
      <c r="A16" s="102" t="s">
        <v>137</v>
      </c>
      <c r="B16" s="103">
        <v>2</v>
      </c>
      <c r="C16" s="121" t="s">
        <v>134</v>
      </c>
      <c r="D16" s="122">
        <v>2975.0452886349512</v>
      </c>
      <c r="E16" s="119">
        <f t="shared" si="0"/>
        <v>0.6130574696329854</v>
      </c>
      <c r="F16" s="120">
        <f t="shared" si="1"/>
        <v>0.9330840824974757</v>
      </c>
      <c r="G16" s="107"/>
      <c r="H16" s="77"/>
    </row>
    <row r="17" spans="1:8" ht="31.5">
      <c r="A17" s="102" t="s">
        <v>138</v>
      </c>
      <c r="B17" s="103"/>
      <c r="C17" s="121" t="s">
        <v>134</v>
      </c>
      <c r="D17" s="122">
        <v>0</v>
      </c>
      <c r="E17" s="119">
        <f t="shared" si="0"/>
        <v>0</v>
      </c>
      <c r="F17" s="120">
        <f t="shared" si="1"/>
        <v>0</v>
      </c>
      <c r="G17" s="107"/>
      <c r="H17" s="77"/>
    </row>
    <row r="18" spans="1:8" ht="31.5">
      <c r="A18" s="102" t="s">
        <v>139</v>
      </c>
      <c r="B18" s="103">
        <v>2</v>
      </c>
      <c r="C18" s="121" t="s">
        <v>134</v>
      </c>
      <c r="D18" s="122">
        <v>12839.828332970703</v>
      </c>
      <c r="E18" s="119">
        <f t="shared" si="0"/>
        <v>2.645859778472367</v>
      </c>
      <c r="F18" s="120">
        <f t="shared" si="1"/>
        <v>4.027044389966975</v>
      </c>
      <c r="G18" s="77"/>
      <c r="H18" s="77"/>
    </row>
    <row r="19" spans="1:8" ht="75.75" customHeight="1">
      <c r="A19" s="102" t="s">
        <v>140</v>
      </c>
      <c r="B19" s="123">
        <v>1</v>
      </c>
      <c r="C19" s="124" t="s">
        <v>141</v>
      </c>
      <c r="D19" s="122">
        <v>17854.776481258654</v>
      </c>
      <c r="E19" s="119">
        <f t="shared" si="0"/>
        <v>3.679273096203976</v>
      </c>
      <c r="F19" s="120">
        <f t="shared" si="1"/>
        <v>5.599917350789943</v>
      </c>
      <c r="G19" s="107"/>
      <c r="H19" s="77"/>
    </row>
    <row r="20" spans="1:8" ht="31.5">
      <c r="A20" s="102" t="s">
        <v>142</v>
      </c>
      <c r="B20" s="125">
        <v>10.916666666666666</v>
      </c>
      <c r="C20" s="104" t="s">
        <v>143</v>
      </c>
      <c r="D20" s="122">
        <v>0</v>
      </c>
      <c r="E20" s="119">
        <f t="shared" si="0"/>
        <v>0</v>
      </c>
      <c r="F20" s="120">
        <f t="shared" si="1"/>
        <v>0</v>
      </c>
      <c r="G20" s="107"/>
      <c r="H20" s="77"/>
    </row>
    <row r="21" spans="1:8" ht="31.5">
      <c r="A21" s="126" t="s">
        <v>144</v>
      </c>
      <c r="B21" s="127">
        <v>6</v>
      </c>
      <c r="C21" s="128" t="s">
        <v>134</v>
      </c>
      <c r="D21" s="129">
        <v>7481.6217</v>
      </c>
      <c r="E21" s="130">
        <f t="shared" si="0"/>
        <v>1.5417123516320475</v>
      </c>
      <c r="F21" s="120">
        <f t="shared" si="1"/>
        <v>2.3465128904779826</v>
      </c>
      <c r="G21" s="107"/>
      <c r="H21" s="77"/>
    </row>
    <row r="22" spans="1:8" ht="14.25">
      <c r="A22" s="131" t="s">
        <v>145</v>
      </c>
      <c r="B22" s="132"/>
      <c r="C22" s="132"/>
      <c r="D22" s="133"/>
      <c r="E22" s="134"/>
      <c r="F22" s="135"/>
      <c r="G22" s="136">
        <f>SUM(D23:D27)</f>
        <v>18435.42590601205</v>
      </c>
      <c r="H22" s="137">
        <f>SUM(F23:F27)</f>
        <v>5.782030456031882</v>
      </c>
    </row>
    <row r="23" spans="1:8" ht="31.5">
      <c r="A23" s="115" t="s">
        <v>146</v>
      </c>
      <c r="B23" s="116">
        <v>1</v>
      </c>
      <c r="C23" s="117" t="s">
        <v>147</v>
      </c>
      <c r="D23" s="138">
        <v>0</v>
      </c>
      <c r="E23" s="119">
        <f>D23/$G$10/12</f>
        <v>0</v>
      </c>
      <c r="F23" s="120">
        <f>D23/$H$10/12</f>
        <v>0</v>
      </c>
      <c r="G23" s="107"/>
      <c r="H23" s="77"/>
    </row>
    <row r="24" spans="1:8" ht="78.75">
      <c r="A24" s="139" t="s">
        <v>148</v>
      </c>
      <c r="B24" s="103">
        <v>2</v>
      </c>
      <c r="C24" s="121" t="s">
        <v>147</v>
      </c>
      <c r="D24" s="138">
        <v>16294.335056318274</v>
      </c>
      <c r="E24" s="119">
        <f>D24/$G$10/12</f>
        <v>3.3577182361354834</v>
      </c>
      <c r="F24" s="120">
        <f>D24/$H$10/12</f>
        <v>5.11050528676398</v>
      </c>
      <c r="G24" s="107"/>
      <c r="H24" s="77"/>
    </row>
    <row r="25" spans="1:8" ht="47.25">
      <c r="A25" s="102" t="s">
        <v>149</v>
      </c>
      <c r="B25" s="123">
        <v>1</v>
      </c>
      <c r="C25" s="140" t="s">
        <v>150</v>
      </c>
      <c r="D25" s="138">
        <v>1663.346927842095</v>
      </c>
      <c r="E25" s="119">
        <f>D25/$G$10/12</f>
        <v>0.3427602472473819</v>
      </c>
      <c r="F25" s="120">
        <f>D25/$H$10/12</f>
        <v>0.5216870304359852</v>
      </c>
      <c r="G25" s="77"/>
      <c r="H25" s="77"/>
    </row>
    <row r="26" spans="1:8" ht="63">
      <c r="A26" s="102" t="s">
        <v>151</v>
      </c>
      <c r="B26" s="103">
        <v>2</v>
      </c>
      <c r="C26" s="121" t="s">
        <v>147</v>
      </c>
      <c r="D26" s="138">
        <v>0</v>
      </c>
      <c r="E26" s="119">
        <f>D26/$G$10/12</f>
        <v>0</v>
      </c>
      <c r="F26" s="120">
        <f>D26/$H$10/12</f>
        <v>0</v>
      </c>
      <c r="G26" s="107"/>
      <c r="H26" s="77"/>
    </row>
    <row r="27" spans="1:8" ht="31.5">
      <c r="A27" s="126" t="s">
        <v>152</v>
      </c>
      <c r="B27" s="127">
        <v>1</v>
      </c>
      <c r="C27" s="128" t="s">
        <v>153</v>
      </c>
      <c r="D27" s="138">
        <v>477.7439218516818</v>
      </c>
      <c r="E27" s="119">
        <f>D27/$G$10/12</f>
        <v>0.09844706599317544</v>
      </c>
      <c r="F27" s="120">
        <f>D27/$H$10/12</f>
        <v>0.14983813883191627</v>
      </c>
      <c r="G27" s="107"/>
      <c r="H27" s="77"/>
    </row>
    <row r="28" spans="1:8" ht="14.25">
      <c r="A28" s="141" t="s">
        <v>154</v>
      </c>
      <c r="B28" s="142"/>
      <c r="C28" s="142"/>
      <c r="D28" s="143"/>
      <c r="E28" s="142"/>
      <c r="F28" s="144"/>
      <c r="G28" s="145">
        <f>SUM(D29:D39)</f>
        <v>7835.790613509156</v>
      </c>
      <c r="H28" s="146">
        <f>SUM(F29:F39)</f>
        <v>2.4575933425884946</v>
      </c>
    </row>
    <row r="29" spans="1:8" ht="15.75">
      <c r="A29" s="238" t="s">
        <v>155</v>
      </c>
      <c r="B29" s="240" t="s">
        <v>156</v>
      </c>
      <c r="C29" s="241"/>
      <c r="D29" s="138"/>
      <c r="E29" s="119"/>
      <c r="F29" s="120">
        <f aca="true" t="shared" si="2" ref="F29:F39">D29/$H$10/12</f>
        <v>0</v>
      </c>
      <c r="G29" s="147"/>
      <c r="H29" s="148"/>
    </row>
    <row r="30" spans="1:8" ht="15.75">
      <c r="A30" s="239"/>
      <c r="B30" s="103">
        <v>2</v>
      </c>
      <c r="C30" s="149" t="s">
        <v>157</v>
      </c>
      <c r="D30" s="138">
        <v>0</v>
      </c>
      <c r="E30" s="119">
        <f>D30/$G$10/12</f>
        <v>0</v>
      </c>
      <c r="F30" s="120">
        <f t="shared" si="2"/>
        <v>0</v>
      </c>
      <c r="G30" s="147"/>
      <c r="H30" s="148"/>
    </row>
    <row r="31" spans="1:8" ht="15.75">
      <c r="A31" s="239"/>
      <c r="B31" s="242" t="s">
        <v>158</v>
      </c>
      <c r="C31" s="243"/>
      <c r="D31" s="138"/>
      <c r="E31" s="119"/>
      <c r="F31" s="120">
        <f t="shared" si="2"/>
        <v>0</v>
      </c>
      <c r="G31" s="147"/>
      <c r="H31" s="148"/>
    </row>
    <row r="32" spans="1:8" ht="15.75">
      <c r="A32" s="239"/>
      <c r="B32" s="103">
        <v>2</v>
      </c>
      <c r="C32" s="149" t="s">
        <v>157</v>
      </c>
      <c r="D32" s="138">
        <v>984.2563561911298</v>
      </c>
      <c r="E32" s="119">
        <f>D32/$G$10/12</f>
        <v>0.20282236156262978</v>
      </c>
      <c r="F32" s="120">
        <f t="shared" si="2"/>
        <v>0.3086991457129375</v>
      </c>
      <c r="G32" s="147"/>
      <c r="H32" s="148"/>
    </row>
    <row r="33" spans="1:8" ht="15.75">
      <c r="A33" s="239"/>
      <c r="B33" s="242" t="s">
        <v>159</v>
      </c>
      <c r="C33" s="243"/>
      <c r="D33" s="138"/>
      <c r="E33" s="119"/>
      <c r="F33" s="120">
        <f t="shared" si="2"/>
        <v>0</v>
      </c>
      <c r="G33" s="147"/>
      <c r="H33" s="148"/>
    </row>
    <row r="34" spans="1:8" ht="15.75">
      <c r="A34" s="239"/>
      <c r="B34" s="103">
        <v>12</v>
      </c>
      <c r="C34" s="149" t="s">
        <v>157</v>
      </c>
      <c r="D34" s="138">
        <v>192.10007351943605</v>
      </c>
      <c r="E34" s="119">
        <f>D34/$G$10/12</f>
        <v>0.039585409149240865</v>
      </c>
      <c r="F34" s="120">
        <f t="shared" si="2"/>
        <v>0.06024967805778323</v>
      </c>
      <c r="G34" s="147"/>
      <c r="H34" s="148"/>
    </row>
    <row r="35" spans="1:8" ht="15.75">
      <c r="A35" s="239"/>
      <c r="B35" s="242" t="s">
        <v>160</v>
      </c>
      <c r="C35" s="243"/>
      <c r="D35" s="138"/>
      <c r="E35" s="119"/>
      <c r="F35" s="120">
        <f t="shared" si="2"/>
        <v>0</v>
      </c>
      <c r="G35" s="147"/>
      <c r="H35" s="148"/>
    </row>
    <row r="36" spans="1:8" ht="15.75">
      <c r="A36" s="239"/>
      <c r="B36" s="103">
        <v>12</v>
      </c>
      <c r="C36" s="149" t="s">
        <v>147</v>
      </c>
      <c r="D36" s="138">
        <v>447.8501837985903</v>
      </c>
      <c r="E36" s="119">
        <f>D36/$G$10/12</f>
        <v>0.09228696500960071</v>
      </c>
      <c r="F36" s="120">
        <f t="shared" si="2"/>
        <v>0.14046235848657332</v>
      </c>
      <c r="G36" s="147"/>
      <c r="H36" s="148"/>
    </row>
    <row r="37" spans="1:8" ht="15.75">
      <c r="A37" s="150" t="s">
        <v>161</v>
      </c>
      <c r="B37" s="233" t="s">
        <v>162</v>
      </c>
      <c r="C37" s="234"/>
      <c r="D37" s="138">
        <v>4367.52</v>
      </c>
      <c r="E37" s="119">
        <f>D37/$G$10/12</f>
        <v>0.9000000000000002</v>
      </c>
      <c r="F37" s="120">
        <f t="shared" si="2"/>
        <v>1.3698155814828754</v>
      </c>
      <c r="G37" s="147"/>
      <c r="H37" s="148"/>
    </row>
    <row r="38" spans="1:8" ht="15.75">
      <c r="A38" s="151" t="s">
        <v>163</v>
      </c>
      <c r="B38" s="152">
        <v>1</v>
      </c>
      <c r="C38" s="29" t="s">
        <v>147</v>
      </c>
      <c r="D38" s="138">
        <v>873.5039999999999</v>
      </c>
      <c r="E38" s="119">
        <f>D38/$G$10/12</f>
        <v>0.17999999999999997</v>
      </c>
      <c r="F38" s="120">
        <f t="shared" si="2"/>
        <v>0.27396311629657505</v>
      </c>
      <c r="G38" s="147"/>
      <c r="H38" s="148"/>
    </row>
    <row r="39" spans="1:8" ht="15.75">
      <c r="A39" s="151" t="s">
        <v>164</v>
      </c>
      <c r="B39" s="153">
        <v>1</v>
      </c>
      <c r="C39" s="31" t="s">
        <v>147</v>
      </c>
      <c r="D39" s="138">
        <v>970.56</v>
      </c>
      <c r="E39" s="119">
        <f>D39/$G$10/12</f>
        <v>0.19999999999999998</v>
      </c>
      <c r="F39" s="120">
        <f t="shared" si="2"/>
        <v>0.3044034625517501</v>
      </c>
      <c r="G39" s="147"/>
      <c r="H39" s="148"/>
    </row>
    <row r="40" spans="1:8" ht="14.25">
      <c r="A40" s="154" t="s">
        <v>165</v>
      </c>
      <c r="B40" s="155"/>
      <c r="C40" s="155"/>
      <c r="D40" s="156">
        <f>SUM(D13:D39)</f>
        <v>73160.65849746394</v>
      </c>
      <c r="E40" s="156">
        <f>SUM(E13:E39)</f>
        <v>15.075968203400908</v>
      </c>
      <c r="F40" s="157"/>
      <c r="G40" s="158"/>
      <c r="H40" s="159"/>
    </row>
    <row r="41" spans="1:8" ht="15.75">
      <c r="A41" s="160" t="s">
        <v>166</v>
      </c>
      <c r="B41" s="161"/>
      <c r="C41" s="161"/>
      <c r="D41" s="162">
        <f>D40*0.1</f>
        <v>7316.065849746395</v>
      </c>
      <c r="E41" s="161"/>
      <c r="F41" s="163"/>
      <c r="G41" s="164"/>
      <c r="H41" s="165"/>
    </row>
    <row r="42" spans="1:8" ht="15.75">
      <c r="A42" s="154" t="s">
        <v>167</v>
      </c>
      <c r="B42" s="155"/>
      <c r="C42" s="155"/>
      <c r="D42" s="166">
        <f>D40+D41</f>
        <v>80476.72434721033</v>
      </c>
      <c r="E42" s="167">
        <f>D42/$G$10/12</f>
        <v>16.583565023741002</v>
      </c>
      <c r="F42" s="157"/>
      <c r="G42" s="168">
        <f>G12+G14+G22+G28+G40+D41</f>
        <v>80476.72434721033</v>
      </c>
      <c r="H42" s="159"/>
    </row>
    <row r="43" spans="1:8" ht="15.75">
      <c r="A43" s="169"/>
      <c r="B43" s="170"/>
      <c r="C43" s="170"/>
      <c r="D43" s="171"/>
      <c r="E43" s="172"/>
      <c r="F43" s="173"/>
      <c r="G43" s="174"/>
      <c r="H43" s="174"/>
    </row>
    <row r="44" spans="1:8" ht="15.75" hidden="1">
      <c r="A44" s="175" t="s">
        <v>168</v>
      </c>
      <c r="B44" s="176">
        <f>G10-C44</f>
        <v>0</v>
      </c>
      <c r="C44" s="175">
        <v>404.4</v>
      </c>
      <c r="D44" s="168">
        <v>90747.27242330063</v>
      </c>
      <c r="E44" s="177">
        <f>D44/C44/12</f>
        <v>18.69998195336726</v>
      </c>
      <c r="F44" s="178"/>
      <c r="G44" s="179" t="s">
        <v>169</v>
      </c>
      <c r="H44" s="180">
        <f>E42/E44</f>
        <v>0.8868225148610285</v>
      </c>
    </row>
    <row r="45" spans="1:8" ht="15.75" hidden="1">
      <c r="A45" s="77"/>
      <c r="B45" s="77"/>
      <c r="C45" s="77"/>
      <c r="D45" s="181">
        <f>D44/1.18</f>
        <v>76904.46815533952</v>
      </c>
      <c r="E45" s="182">
        <f>E44/1.18</f>
        <v>15.847442333362086</v>
      </c>
      <c r="F45" s="183"/>
      <c r="G45" s="184" t="s">
        <v>170</v>
      </c>
      <c r="H45" s="185">
        <f>E42/E45</f>
        <v>1.0464505675360136</v>
      </c>
    </row>
    <row r="46" spans="1:8" ht="15.75" hidden="1">
      <c r="A46" s="77"/>
      <c r="B46" s="77"/>
      <c r="C46" s="77"/>
      <c r="D46" s="172"/>
      <c r="E46" s="172"/>
      <c r="F46" s="186"/>
      <c r="G46" s="104"/>
      <c r="H46" s="187"/>
    </row>
    <row r="47" spans="1:8" ht="15" hidden="1">
      <c r="A47" s="77"/>
      <c r="B47" s="77"/>
      <c r="C47" s="77"/>
      <c r="D47" s="188">
        <f>E47*G10*12</f>
        <v>43481.088</v>
      </c>
      <c r="E47" s="188">
        <v>8.96</v>
      </c>
      <c r="F47" s="188"/>
      <c r="G47" s="188" t="s">
        <v>171</v>
      </c>
      <c r="H47" s="189">
        <f>E42/E47</f>
        <v>1.8508443106853796</v>
      </c>
    </row>
    <row r="48" spans="1:8" ht="15" hidden="1">
      <c r="A48" s="77"/>
      <c r="B48" s="77"/>
      <c r="C48" s="77"/>
      <c r="D48" s="190">
        <f>D42-D47</f>
        <v>36995.636347210326</v>
      </c>
      <c r="E48" s="190">
        <f>E42-E47</f>
        <v>7.623565023741001</v>
      </c>
      <c r="F48" s="191"/>
      <c r="G48" s="191" t="s">
        <v>172</v>
      </c>
      <c r="H48" s="77"/>
    </row>
    <row r="49" spans="1:8" ht="15" hidden="1">
      <c r="A49" s="77"/>
      <c r="B49" s="77"/>
      <c r="C49" s="77"/>
      <c r="D49" s="77"/>
      <c r="E49" s="77"/>
      <c r="F49" s="77"/>
      <c r="G49" s="77"/>
      <c r="H49" s="77"/>
    </row>
    <row r="50" spans="1:8" ht="15">
      <c r="A50" s="77"/>
      <c r="B50" s="77"/>
      <c r="C50" s="77"/>
      <c r="D50" s="77"/>
      <c r="E50" s="77"/>
      <c r="F50" s="77"/>
      <c r="G50" s="77"/>
      <c r="H50" s="77"/>
    </row>
    <row r="51" spans="1:8" ht="15">
      <c r="A51" s="77"/>
      <c r="B51" s="77"/>
      <c r="C51" s="77"/>
      <c r="D51" s="77"/>
      <c r="E51" s="77"/>
      <c r="F51" s="77"/>
      <c r="G51" s="77"/>
      <c r="H51" s="77"/>
    </row>
    <row r="52" spans="1:8" ht="15">
      <c r="A52" s="77"/>
      <c r="B52" s="77"/>
      <c r="C52" s="77"/>
      <c r="D52" s="77"/>
      <c r="E52" s="77"/>
      <c r="F52" s="77"/>
      <c r="G52" s="77"/>
      <c r="H52" s="77"/>
    </row>
    <row r="53" spans="1:8" ht="15">
      <c r="A53" s="77"/>
      <c r="B53" s="77"/>
      <c r="C53" s="77"/>
      <c r="D53" s="77"/>
      <c r="E53" s="77"/>
      <c r="F53" s="77"/>
      <c r="G53" s="77"/>
      <c r="H53" s="77"/>
    </row>
    <row r="54" spans="1:8" ht="15">
      <c r="A54" s="77"/>
      <c r="B54" s="77"/>
      <c r="C54" s="77"/>
      <c r="D54" s="77"/>
      <c r="E54" s="77"/>
      <c r="F54" s="77"/>
      <c r="G54" s="77"/>
      <c r="H54" s="77"/>
    </row>
    <row r="55" spans="1:8" ht="15">
      <c r="A55" s="77"/>
      <c r="B55" s="77"/>
      <c r="C55" s="77"/>
      <c r="D55" s="77"/>
      <c r="E55" s="77"/>
      <c r="F55" s="77"/>
      <c r="G55" s="77"/>
      <c r="H55" s="77"/>
    </row>
    <row r="56" spans="1:8" ht="15">
      <c r="A56" s="77"/>
      <c r="B56" s="77"/>
      <c r="C56" s="77"/>
      <c r="D56" s="77"/>
      <c r="E56" s="77"/>
      <c r="F56" s="77"/>
      <c r="G56" s="77"/>
      <c r="H56" s="77"/>
    </row>
    <row r="57" spans="1:8" ht="15">
      <c r="A57" s="77"/>
      <c r="B57" s="77"/>
      <c r="C57" s="77"/>
      <c r="D57" s="77"/>
      <c r="E57" s="77"/>
      <c r="F57" s="77"/>
      <c r="G57" s="77"/>
      <c r="H57" s="77"/>
    </row>
    <row r="58" spans="1:8" ht="15">
      <c r="A58" s="77"/>
      <c r="B58" s="77"/>
      <c r="C58" s="77"/>
      <c r="D58" s="77"/>
      <c r="E58" s="77"/>
      <c r="F58" s="77"/>
      <c r="G58" s="77"/>
      <c r="H58" s="77"/>
    </row>
    <row r="59" spans="1:8" ht="15">
      <c r="A59" s="77"/>
      <c r="B59" s="77"/>
      <c r="C59" s="77"/>
      <c r="D59" s="77"/>
      <c r="E59" s="77"/>
      <c r="F59" s="77"/>
      <c r="G59" s="77"/>
      <c r="H59" s="77"/>
    </row>
    <row r="60" spans="1:8" ht="15">
      <c r="A60" s="77"/>
      <c r="B60" s="77"/>
      <c r="C60" s="77"/>
      <c r="D60" s="77"/>
      <c r="E60" s="77"/>
      <c r="F60" s="77"/>
      <c r="G60" s="77"/>
      <c r="H60" s="77"/>
    </row>
    <row r="61" spans="1:8" ht="15">
      <c r="A61" s="77"/>
      <c r="B61" s="77"/>
      <c r="C61" s="77"/>
      <c r="D61" s="77"/>
      <c r="E61" s="77"/>
      <c r="F61" s="77"/>
      <c r="G61" s="77"/>
      <c r="H61" s="77"/>
    </row>
    <row r="62" spans="1:8" ht="15">
      <c r="A62" s="77"/>
      <c r="B62" s="77"/>
      <c r="C62" s="77"/>
      <c r="D62" s="77"/>
      <c r="E62" s="77"/>
      <c r="F62" s="77"/>
      <c r="G62" s="77"/>
      <c r="H62" s="77"/>
    </row>
    <row r="63" spans="1:8" ht="15">
      <c r="A63" s="77"/>
      <c r="B63" s="77"/>
      <c r="C63" s="77"/>
      <c r="D63" s="77"/>
      <c r="E63" s="77"/>
      <c r="F63" s="77"/>
      <c r="G63" s="77"/>
      <c r="H63" s="77"/>
    </row>
    <row r="64" spans="1:8" ht="15">
      <c r="A64" s="77"/>
      <c r="B64" s="77"/>
      <c r="C64" s="77"/>
      <c r="D64" s="77"/>
      <c r="E64" s="77"/>
      <c r="F64" s="77"/>
      <c r="G64" s="77"/>
      <c r="H64" s="77"/>
    </row>
    <row r="65" spans="1:8" ht="15">
      <c r="A65" s="77"/>
      <c r="B65" s="77"/>
      <c r="C65" s="77"/>
      <c r="D65" s="77"/>
      <c r="E65" s="77"/>
      <c r="F65" s="77"/>
      <c r="G65" s="77"/>
      <c r="H65" s="77"/>
    </row>
    <row r="66" spans="1:8" ht="15">
      <c r="A66" s="77"/>
      <c r="B66" s="77"/>
      <c r="C66" s="77"/>
      <c r="D66" s="77"/>
      <c r="E66" s="77"/>
      <c r="F66" s="77"/>
      <c r="G66" s="77"/>
      <c r="H66" s="77"/>
    </row>
    <row r="67" spans="1:8" ht="15">
      <c r="A67" s="77"/>
      <c r="B67" s="77"/>
      <c r="C67" s="77"/>
      <c r="D67" s="77"/>
      <c r="E67" s="77"/>
      <c r="F67" s="77"/>
      <c r="G67" s="77"/>
      <c r="H67" s="77"/>
    </row>
    <row r="68" spans="1:8" ht="15">
      <c r="A68" s="77"/>
      <c r="B68" s="77"/>
      <c r="C68" s="77"/>
      <c r="D68" s="77"/>
      <c r="E68" s="77"/>
      <c r="F68" s="77"/>
      <c r="G68" s="77"/>
      <c r="H68" s="77"/>
    </row>
    <row r="69" spans="1:8" ht="15">
      <c r="A69" s="77"/>
      <c r="B69" s="77"/>
      <c r="C69" s="77"/>
      <c r="D69" s="77"/>
      <c r="E69" s="77"/>
      <c r="F69" s="77"/>
      <c r="G69" s="77"/>
      <c r="H69" s="77"/>
    </row>
    <row r="70" spans="1:8" ht="15">
      <c r="A70" s="77"/>
      <c r="B70" s="77"/>
      <c r="C70" s="77"/>
      <c r="D70" s="77"/>
      <c r="E70" s="77"/>
      <c r="F70" s="77"/>
      <c r="G70" s="77"/>
      <c r="H70" s="77"/>
    </row>
    <row r="71" spans="1:8" ht="15">
      <c r="A71" s="77"/>
      <c r="B71" s="77"/>
      <c r="C71" s="77"/>
      <c r="D71" s="77"/>
      <c r="E71" s="77"/>
      <c r="F71" s="77"/>
      <c r="G71" s="77"/>
      <c r="H71" s="77"/>
    </row>
    <row r="72" spans="1:8" ht="15">
      <c r="A72" s="77"/>
      <c r="B72" s="77"/>
      <c r="C72" s="77"/>
      <c r="D72" s="77"/>
      <c r="E72" s="77"/>
      <c r="F72" s="77"/>
      <c r="G72" s="77"/>
      <c r="H72" s="77"/>
    </row>
    <row r="73" spans="1:8" ht="15">
      <c r="A73" s="77"/>
      <c r="B73" s="77"/>
      <c r="C73" s="77"/>
      <c r="D73" s="77"/>
      <c r="E73" s="77"/>
      <c r="F73" s="77"/>
      <c r="G73" s="77"/>
      <c r="H73" s="77"/>
    </row>
    <row r="74" spans="1:8" ht="15">
      <c r="A74" s="77"/>
      <c r="B74" s="77"/>
      <c r="C74" s="77"/>
      <c r="D74" s="77"/>
      <c r="E74" s="77"/>
      <c r="F74" s="77"/>
      <c r="G74" s="77"/>
      <c r="H74" s="77"/>
    </row>
    <row r="75" spans="1:8" ht="15">
      <c r="A75" s="77"/>
      <c r="B75" s="77"/>
      <c r="C75" s="77"/>
      <c r="D75" s="77"/>
      <c r="E75" s="77"/>
      <c r="F75" s="77"/>
      <c r="G75" s="77"/>
      <c r="H75" s="77"/>
    </row>
    <row r="76" spans="1:8" ht="15">
      <c r="A76" s="77"/>
      <c r="B76" s="77"/>
      <c r="C76" s="77"/>
      <c r="D76" s="77"/>
      <c r="E76" s="77"/>
      <c r="F76" s="77"/>
      <c r="G76" s="77"/>
      <c r="H76" s="77"/>
    </row>
    <row r="77" spans="1:8" ht="15">
      <c r="A77" s="77"/>
      <c r="B77" s="77"/>
      <c r="C77" s="77"/>
      <c r="D77" s="77"/>
      <c r="E77" s="77"/>
      <c r="F77" s="77"/>
      <c r="G77" s="77"/>
      <c r="H77" s="77"/>
    </row>
    <row r="78" spans="1:8" ht="15">
      <c r="A78" s="77"/>
      <c r="B78" s="77"/>
      <c r="C78" s="77"/>
      <c r="D78" s="77"/>
      <c r="E78" s="77"/>
      <c r="F78" s="77"/>
      <c r="G78" s="77"/>
      <c r="H78" s="77"/>
    </row>
    <row r="79" spans="1:8" ht="15">
      <c r="A79" s="77"/>
      <c r="B79" s="77"/>
      <c r="C79" s="77"/>
      <c r="D79" s="77"/>
      <c r="E79" s="77"/>
      <c r="F79" s="77"/>
      <c r="G79" s="77"/>
      <c r="H79" s="77"/>
    </row>
    <row r="80" spans="1:8" ht="15">
      <c r="A80" s="77"/>
      <c r="B80" s="77"/>
      <c r="C80" s="77"/>
      <c r="D80" s="77"/>
      <c r="E80" s="77"/>
      <c r="F80" s="77"/>
      <c r="G80" s="77"/>
      <c r="H80" s="77"/>
    </row>
    <row r="81" spans="1:8" ht="15">
      <c r="A81" s="77"/>
      <c r="B81" s="77"/>
      <c r="C81" s="77"/>
      <c r="D81" s="77"/>
      <c r="E81" s="77"/>
      <c r="F81" s="77"/>
      <c r="G81" s="77"/>
      <c r="H81" s="77"/>
    </row>
    <row r="82" spans="1:8" ht="15">
      <c r="A82" s="77"/>
      <c r="B82" s="77"/>
      <c r="C82" s="77"/>
      <c r="D82" s="77"/>
      <c r="E82" s="77"/>
      <c r="F82" s="77"/>
      <c r="G82" s="77"/>
      <c r="H82" s="77"/>
    </row>
    <row r="83" spans="1:8" ht="15">
      <c r="A83" s="77"/>
      <c r="B83" s="77"/>
      <c r="C83" s="77"/>
      <c r="D83" s="77"/>
      <c r="E83" s="77"/>
      <c r="F83" s="77"/>
      <c r="G83" s="77"/>
      <c r="H83" s="77"/>
    </row>
    <row r="84" spans="1:8" ht="15">
      <c r="A84" s="77"/>
      <c r="B84" s="77"/>
      <c r="C84" s="77"/>
      <c r="D84" s="77"/>
      <c r="E84" s="77"/>
      <c r="F84" s="77"/>
      <c r="G84" s="77"/>
      <c r="H84" s="77"/>
    </row>
    <row r="85" spans="1:8" ht="15">
      <c r="A85" s="77"/>
      <c r="B85" s="77"/>
      <c r="C85" s="77"/>
      <c r="D85" s="77"/>
      <c r="E85" s="77"/>
      <c r="F85" s="77"/>
      <c r="G85" s="77"/>
      <c r="H85" s="77"/>
    </row>
    <row r="86" spans="1:8" ht="15">
      <c r="A86" s="77"/>
      <c r="B86" s="77"/>
      <c r="C86" s="77"/>
      <c r="D86" s="77"/>
      <c r="E86" s="77"/>
      <c r="F86" s="77"/>
      <c r="G86" s="77"/>
      <c r="H86" s="77"/>
    </row>
    <row r="87" spans="1:8" ht="15">
      <c r="A87" s="77"/>
      <c r="B87" s="77"/>
      <c r="C87" s="77"/>
      <c r="D87" s="77"/>
      <c r="E87" s="77"/>
      <c r="F87" s="77"/>
      <c r="G87" s="77"/>
      <c r="H87" s="77"/>
    </row>
    <row r="88" spans="1:8" ht="15">
      <c r="A88" s="77"/>
      <c r="B88" s="77"/>
      <c r="C88" s="77"/>
      <c r="D88" s="77"/>
      <c r="E88" s="77"/>
      <c r="F88" s="77"/>
      <c r="G88" s="77"/>
      <c r="H88" s="77"/>
    </row>
    <row r="89" spans="1:8" ht="15">
      <c r="A89" s="77"/>
      <c r="B89" s="77"/>
      <c r="C89" s="77"/>
      <c r="D89" s="77"/>
      <c r="E89" s="77"/>
      <c r="F89" s="77"/>
      <c r="G89" s="77"/>
      <c r="H89" s="77"/>
    </row>
    <row r="90" spans="1:8" ht="15">
      <c r="A90" s="77"/>
      <c r="B90" s="77"/>
      <c r="C90" s="77"/>
      <c r="D90" s="77"/>
      <c r="E90" s="77"/>
      <c r="F90" s="77"/>
      <c r="G90" s="77"/>
      <c r="H90" s="77"/>
    </row>
    <row r="91" spans="1:8" ht="15">
      <c r="A91" s="77"/>
      <c r="B91" s="77"/>
      <c r="C91" s="77"/>
      <c r="D91" s="77"/>
      <c r="E91" s="77"/>
      <c r="F91" s="77"/>
      <c r="G91" s="77"/>
      <c r="H91" s="77"/>
    </row>
    <row r="92" spans="1:8" ht="15">
      <c r="A92" s="77"/>
      <c r="B92" s="77"/>
      <c r="C92" s="77"/>
      <c r="D92" s="77"/>
      <c r="E92" s="77"/>
      <c r="F92" s="77"/>
      <c r="G92" s="77"/>
      <c r="H92" s="77"/>
    </row>
    <row r="93" spans="1:8" ht="15">
      <c r="A93" s="77"/>
      <c r="B93" s="77"/>
      <c r="C93" s="77"/>
      <c r="D93" s="77"/>
      <c r="E93" s="77"/>
      <c r="F93" s="77"/>
      <c r="G93" s="77"/>
      <c r="H93" s="77"/>
    </row>
    <row r="94" spans="1:8" ht="15">
      <c r="A94" s="77"/>
      <c r="B94" s="77"/>
      <c r="C94" s="77"/>
      <c r="D94" s="77"/>
      <c r="E94" s="77"/>
      <c r="F94" s="77"/>
      <c r="G94" s="77"/>
      <c r="H94" s="77"/>
    </row>
    <row r="95" spans="1:8" ht="15">
      <c r="A95" s="77"/>
      <c r="B95" s="77"/>
      <c r="C95" s="77"/>
      <c r="D95" s="77"/>
      <c r="E95" s="77"/>
      <c r="F95" s="77"/>
      <c r="G95" s="77"/>
      <c r="H95" s="77"/>
    </row>
    <row r="96" spans="1:8" ht="15">
      <c r="A96" s="77"/>
      <c r="B96" s="77"/>
      <c r="C96" s="77"/>
      <c r="D96" s="77"/>
      <c r="E96" s="77"/>
      <c r="F96" s="77"/>
      <c r="G96" s="77"/>
      <c r="H96" s="77"/>
    </row>
    <row r="97" spans="1:8" ht="15">
      <c r="A97" s="77"/>
      <c r="B97" s="77"/>
      <c r="C97" s="77"/>
      <c r="D97" s="77"/>
      <c r="E97" s="77"/>
      <c r="F97" s="77"/>
      <c r="G97" s="77"/>
      <c r="H97" s="77"/>
    </row>
    <row r="98" spans="1:8" ht="15">
      <c r="A98" s="77"/>
      <c r="B98" s="77"/>
      <c r="C98" s="77"/>
      <c r="D98" s="77"/>
      <c r="E98" s="77"/>
      <c r="F98" s="77"/>
      <c r="G98" s="77"/>
      <c r="H98" s="77"/>
    </row>
    <row r="99" spans="1:8" ht="15">
      <c r="A99" s="77"/>
      <c r="B99" s="77"/>
      <c r="C99" s="77"/>
      <c r="D99" s="77"/>
      <c r="E99" s="77"/>
      <c r="F99" s="77"/>
      <c r="G99" s="77"/>
      <c r="H99" s="77"/>
    </row>
    <row r="100" spans="1:8" ht="15">
      <c r="A100" s="77"/>
      <c r="B100" s="77"/>
      <c r="C100" s="77"/>
      <c r="D100" s="77"/>
      <c r="E100" s="77"/>
      <c r="F100" s="77"/>
      <c r="G100" s="77"/>
      <c r="H100" s="77"/>
    </row>
    <row r="101" spans="1:8" ht="15">
      <c r="A101" s="77"/>
      <c r="B101" s="77"/>
      <c r="C101" s="77"/>
      <c r="D101" s="77"/>
      <c r="E101" s="77"/>
      <c r="F101" s="77"/>
      <c r="G101" s="77"/>
      <c r="H101" s="77"/>
    </row>
    <row r="102" spans="1:8" ht="15">
      <c r="A102" s="77"/>
      <c r="B102" s="77"/>
      <c r="C102" s="77"/>
      <c r="D102" s="77"/>
      <c r="E102" s="77"/>
      <c r="F102" s="77"/>
      <c r="G102" s="77"/>
      <c r="H102" s="77"/>
    </row>
  </sheetData>
  <sheetProtection/>
  <mergeCells count="12">
    <mergeCell ref="B33:C33"/>
    <mergeCell ref="B35:C35"/>
    <mergeCell ref="D1:E1"/>
    <mergeCell ref="C2:D2"/>
    <mergeCell ref="C3:D3"/>
    <mergeCell ref="A8:E8"/>
    <mergeCell ref="B37:C37"/>
    <mergeCell ref="A9:E9"/>
    <mergeCell ref="B11:C11"/>
    <mergeCell ref="A29:A36"/>
    <mergeCell ref="B29:C29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57421875" style="0" customWidth="1"/>
    <col min="2" max="2" width="3.421875" style="0" customWidth="1"/>
    <col min="3" max="3" width="17.14062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192"/>
      <c r="B1" s="192"/>
      <c r="C1" s="77"/>
      <c r="D1" s="226" t="s">
        <v>173</v>
      </c>
      <c r="E1" s="226"/>
    </row>
    <row r="2" spans="1:5" ht="15.75">
      <c r="A2" s="192"/>
      <c r="B2" s="192"/>
      <c r="C2" s="231" t="s">
        <v>1</v>
      </c>
      <c r="D2" s="231"/>
      <c r="E2" s="193"/>
    </row>
    <row r="3" spans="1:5" ht="45.75" customHeight="1">
      <c r="A3" s="192"/>
      <c r="B3" s="192"/>
      <c r="C3" s="232" t="s">
        <v>2</v>
      </c>
      <c r="D3" s="232"/>
      <c r="E3" s="232"/>
    </row>
    <row r="4" spans="1:5" ht="15.75">
      <c r="A4" s="192"/>
      <c r="B4" s="192"/>
      <c r="C4" s="79"/>
      <c r="D4" s="80" t="s">
        <v>3</v>
      </c>
      <c r="E4" s="192"/>
    </row>
    <row r="5" spans="1:5" ht="15.75">
      <c r="A5" s="192"/>
      <c r="B5" s="192"/>
      <c r="C5" s="82" t="s">
        <v>196</v>
      </c>
      <c r="D5" s="80"/>
      <c r="E5" s="192"/>
    </row>
    <row r="6" spans="1:5" ht="12.75">
      <c r="A6" s="192"/>
      <c r="B6" s="192"/>
      <c r="C6" s="5" t="s">
        <v>4</v>
      </c>
      <c r="D6" s="84"/>
      <c r="E6" s="192"/>
    </row>
    <row r="7" spans="1:5" ht="12.75">
      <c r="A7" s="192"/>
      <c r="B7" s="192"/>
      <c r="C7" s="6" t="s">
        <v>5</v>
      </c>
      <c r="D7" s="86"/>
      <c r="E7" s="192"/>
    </row>
    <row r="8" spans="1:5" ht="16.5">
      <c r="A8" s="251" t="s">
        <v>126</v>
      </c>
      <c r="B8" s="251"/>
      <c r="C8" s="251"/>
      <c r="D8" s="251"/>
      <c r="E8" s="251"/>
    </row>
    <row r="9" spans="1:8" ht="48" customHeight="1">
      <c r="A9" s="244" t="s">
        <v>174</v>
      </c>
      <c r="B9" s="244"/>
      <c r="C9" s="244"/>
      <c r="D9" s="244"/>
      <c r="E9" s="244"/>
      <c r="G9" s="90">
        <v>265.7</v>
      </c>
      <c r="H9" s="91">
        <v>404.4</v>
      </c>
    </row>
    <row r="10" spans="1:5" ht="16.5">
      <c r="A10" s="194"/>
      <c r="B10" s="194"/>
      <c r="C10" s="194" t="s">
        <v>10</v>
      </c>
      <c r="D10" s="194"/>
      <c r="E10" s="194"/>
    </row>
    <row r="11" spans="1:5" ht="84" customHeight="1">
      <c r="A11" s="195"/>
      <c r="B11" s="236" t="s">
        <v>128</v>
      </c>
      <c r="C11" s="237"/>
      <c r="D11" s="196" t="s">
        <v>175</v>
      </c>
      <c r="E11" s="196" t="s">
        <v>176</v>
      </c>
    </row>
    <row r="12" spans="1:5" ht="15.75">
      <c r="A12" s="245" t="s">
        <v>177</v>
      </c>
      <c r="B12" s="246"/>
      <c r="C12" s="246"/>
      <c r="D12" s="246"/>
      <c r="E12" s="247"/>
    </row>
    <row r="13" spans="1:5" ht="47.25">
      <c r="A13" s="115" t="s">
        <v>178</v>
      </c>
      <c r="B13" s="197">
        <v>1</v>
      </c>
      <c r="C13" s="198" t="s">
        <v>134</v>
      </c>
      <c r="D13" s="199">
        <v>0</v>
      </c>
      <c r="E13" s="200">
        <f>D13/12/$H$9</f>
        <v>0</v>
      </c>
    </row>
    <row r="14" spans="1:5" ht="47.25">
      <c r="A14" s="102" t="s">
        <v>179</v>
      </c>
      <c r="B14" s="201">
        <v>12</v>
      </c>
      <c r="C14" s="202" t="s">
        <v>147</v>
      </c>
      <c r="D14" s="203">
        <v>0</v>
      </c>
      <c r="E14" s="204">
        <f>D14/12/$H$9</f>
        <v>0</v>
      </c>
    </row>
    <row r="15" spans="1:5" ht="31.5">
      <c r="A15" s="102" t="s">
        <v>180</v>
      </c>
      <c r="B15" s="201">
        <v>2</v>
      </c>
      <c r="C15" s="202" t="s">
        <v>147</v>
      </c>
      <c r="D15" s="203">
        <v>0</v>
      </c>
      <c r="E15" s="204">
        <f>D15/12/$H$9</f>
        <v>0</v>
      </c>
    </row>
    <row r="16" spans="1:5" ht="31.5">
      <c r="A16" s="102" t="s">
        <v>181</v>
      </c>
      <c r="B16" s="201">
        <v>1</v>
      </c>
      <c r="C16" s="202" t="s">
        <v>147</v>
      </c>
      <c r="D16" s="205">
        <v>0</v>
      </c>
      <c r="E16" s="206">
        <f>D16/12/$H$9</f>
        <v>0</v>
      </c>
    </row>
    <row r="17" spans="1:5" ht="31.5" customHeight="1">
      <c r="A17" s="248" t="s">
        <v>135</v>
      </c>
      <c r="B17" s="249"/>
      <c r="C17" s="249"/>
      <c r="D17" s="249"/>
      <c r="E17" s="250"/>
    </row>
    <row r="18" spans="1:5" ht="15.75">
      <c r="A18" s="115" t="s">
        <v>182</v>
      </c>
      <c r="B18" s="197">
        <v>4</v>
      </c>
      <c r="C18" s="198" t="s">
        <v>147</v>
      </c>
      <c r="D18" s="207">
        <v>0</v>
      </c>
      <c r="E18" s="204">
        <f>D18/12/$H$9</f>
        <v>0</v>
      </c>
    </row>
    <row r="19" spans="1:5" ht="15.75">
      <c r="A19" s="102" t="s">
        <v>183</v>
      </c>
      <c r="B19" s="208"/>
      <c r="C19" s="202" t="s">
        <v>134</v>
      </c>
      <c r="D19" s="203">
        <v>0</v>
      </c>
      <c r="E19" s="204">
        <f>D19/12/$H$9</f>
        <v>0</v>
      </c>
    </row>
    <row r="20" spans="1:5" ht="31.5">
      <c r="A20" s="126" t="s">
        <v>184</v>
      </c>
      <c r="B20" s="209">
        <v>1</v>
      </c>
      <c r="C20" s="210" t="s">
        <v>185</v>
      </c>
      <c r="D20" s="211">
        <v>1476.6129201498493</v>
      </c>
      <c r="E20" s="204">
        <f>D20/12/$H$9</f>
        <v>0.30428060504241866</v>
      </c>
    </row>
    <row r="21" spans="1:5" ht="15.75">
      <c r="A21" s="259" t="s">
        <v>186</v>
      </c>
      <c r="B21" s="260"/>
      <c r="C21" s="260"/>
      <c r="D21" s="261"/>
      <c r="E21" s="262"/>
    </row>
    <row r="22" spans="1:5" ht="94.5">
      <c r="A22" s="212" t="s">
        <v>187</v>
      </c>
      <c r="B22" s="263" t="s">
        <v>188</v>
      </c>
      <c r="C22" s="264"/>
      <c r="D22" s="213">
        <v>0</v>
      </c>
      <c r="E22" s="204">
        <f>D22/12/$H$9</f>
        <v>0</v>
      </c>
    </row>
    <row r="23" spans="1:9" ht="15.75">
      <c r="A23" s="214" t="s">
        <v>189</v>
      </c>
      <c r="B23" s="265" t="s">
        <v>185</v>
      </c>
      <c r="C23" s="266"/>
      <c r="D23" s="215">
        <v>2243.4660128092382</v>
      </c>
      <c r="E23" s="216">
        <f>D23/12/$H$9</f>
        <v>0.46230341510246425</v>
      </c>
      <c r="F23" s="217"/>
      <c r="G23" s="217"/>
      <c r="H23" s="217"/>
      <c r="I23" s="217"/>
    </row>
    <row r="24" spans="1:5" ht="15.75">
      <c r="A24" s="267" t="s">
        <v>190</v>
      </c>
      <c r="B24" s="268"/>
      <c r="C24" s="268"/>
      <c r="D24" s="269"/>
      <c r="E24" s="270"/>
    </row>
    <row r="25" spans="1:5" ht="31.5">
      <c r="A25" s="218" t="s">
        <v>191</v>
      </c>
      <c r="B25" s="252"/>
      <c r="C25" s="253"/>
      <c r="D25" s="203"/>
      <c r="E25" s="219">
        <f>D25/12/$H$9</f>
        <v>0</v>
      </c>
    </row>
    <row r="26" spans="1:5" ht="31.5">
      <c r="A26" s="220" t="s">
        <v>192</v>
      </c>
      <c r="B26" s="254"/>
      <c r="C26" s="255"/>
      <c r="D26" s="203"/>
      <c r="E26" s="219">
        <f>D26/12/$H$9</f>
        <v>0</v>
      </c>
    </row>
    <row r="27" spans="1:5" ht="14.25">
      <c r="A27" s="256" t="s">
        <v>193</v>
      </c>
      <c r="B27" s="257"/>
      <c r="C27" s="257"/>
      <c r="D27" s="257"/>
      <c r="E27" s="258"/>
    </row>
    <row r="28" spans="1:5" ht="15.75">
      <c r="A28" s="221" t="s">
        <v>194</v>
      </c>
      <c r="B28" s="222"/>
      <c r="C28" s="222"/>
      <c r="D28" s="223">
        <f>D13+D14+D15+D16+D18+D19+D20+D22+D23+D25+D26</f>
        <v>3720.0789329590875</v>
      </c>
      <c r="E28" s="224">
        <f>E13+E14+E15+E16+E18+E19+E20+E22+E23+E25+E26</f>
        <v>0.7665840201448829</v>
      </c>
    </row>
    <row r="30" ht="12.75">
      <c r="D30" s="225">
        <v>0.046225526239227974</v>
      </c>
    </row>
  </sheetData>
  <sheetProtection/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2012-07-23T00:28:41Z</cp:lastPrinted>
  <dcterms:created xsi:type="dcterms:W3CDTF">1996-10-08T23:32:33Z</dcterms:created>
  <dcterms:modified xsi:type="dcterms:W3CDTF">2012-07-23T00:28:44Z</dcterms:modified>
  <cp:category/>
  <cp:version/>
  <cp:contentType/>
  <cp:contentStatus/>
</cp:coreProperties>
</file>