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<sst xmlns="http://schemas.openxmlformats.org/spreadsheetml/2006/main" count="571" uniqueCount="436">
  <si>
    <t>Приложение №1</t>
  </si>
  <si>
    <t>к лоту № 15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</si>
  <si>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</si>
  <si>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</si>
  <si>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</si>
  <si>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</si>
  <si>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</si>
  <si>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</si>
  <si>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</si>
  <si>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</si>
  <si>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</si>
  <si>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</si>
  <si>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</si>
  <si>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</si>
  <si>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ул. Гагарина 36 А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</si>
  <si>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</si>
  <si>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</si>
  <si>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</si>
  <si>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</si>
  <si>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</si>
  <si>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</si>
  <si>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</si>
  <si>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</si>
  <si>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</si>
  <si>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</si>
  <si>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</si>
  <si>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</si>
  <si>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</si>
  <si>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</si>
  <si>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</si>
  <si>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</si>
  <si>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</si>
  <si>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</si>
  <si>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</si>
  <si>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</si>
  <si>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</si>
  <si>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</si>
  <si>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</si>
  <si>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</si>
  <si>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</si>
  <si>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</si>
  <si>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</si>
  <si>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</si>
  <si>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</si>
  <si>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</si>
  <si>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</si>
  <si>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</si>
  <si>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</si>
  <si>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</si>
  <si>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</si>
  <si>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</si>
  <si>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</si>
  <si>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</si>
  <si>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</si>
  <si>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</si>
  <si>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</si>
  <si>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</si>
  <si>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</si>
  <si>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</si>
  <si>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</si>
  <si>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</si>
  <si>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</si>
  <si>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</si>
  <si>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</si>
  <si>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</si>
  <si>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</si>
  <si>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</si>
  <si>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</si>
  <si>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</si>
  <si>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трещины, осадка, сколы.</t>
  </si>
  <si>
    <t>2. Наружные и внутренние капитальные стены</t>
  </si>
  <si>
    <t>деревянные</t>
  </si>
  <si>
    <t>сырость, трещины</t>
  </si>
  <si>
    <t>3. Перегородки</t>
  </si>
  <si>
    <t>гниль,осадка</t>
  </si>
  <si>
    <t>4. Перекрытия</t>
  </si>
  <si>
    <t>чердачные</t>
  </si>
  <si>
    <t>деревянные отепленные</t>
  </si>
  <si>
    <t xml:space="preserve"> гниль, прогиб балок</t>
  </si>
  <si>
    <t>междуэтажные</t>
  </si>
  <si>
    <t>подвальные</t>
  </si>
  <si>
    <t>(другое)</t>
  </si>
  <si>
    <t>5. Крыша</t>
  </si>
  <si>
    <t>шифер по дерев.обреш.</t>
  </si>
  <si>
    <t>сколы, гниль обрешетки, трещины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</si>
  <si>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</si>
  <si>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</si>
  <si>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</si>
  <si>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</si>
  <si>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</si>
  <si>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деревянные, глухие, двухстворчатые</t>
  </si>
  <si>
    <t>гниль рам, колод, осадка, деформация</t>
  </si>
  <si>
    <t>двери</t>
  </si>
  <si>
    <t>простые в шпунт</t>
  </si>
  <si>
    <t>трещены гниль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</si>
  <si>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</si>
  <si>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</si>
  <si>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</si>
  <si>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</si>
  <si>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</si>
  <si>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</si>
  <si>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</si>
  <si>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</si>
  <si>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</si>
  <si>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</si>
  <si>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</si>
  <si>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</si>
  <si>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</si>
  <si>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</si>
  <si>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</si>
  <si>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</si>
  <si>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</si>
  <si>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</si>
  <si>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</si>
  <si>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</si>
  <si>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</si>
  <si>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</si>
  <si>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</si>
  <si>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</si>
  <si>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</si>
  <si>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</si>
  <si>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</si>
  <si>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</si>
  <si>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</si>
  <si>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</si>
  <si>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</si>
  <si>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</si>
  <si>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</si>
  <si>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</si>
  <si>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</si>
  <si>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</si>
  <si>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</si>
  <si>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</si>
  <si>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</si>
  <si>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</si>
  <si>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</si>
  <si>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</si>
  <si>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</si>
  <si>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</si>
  <si>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</si>
  <si>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</si>
  <si>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</si>
  <si>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</si>
  <si>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</si>
  <si>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</si>
  <si>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</si>
  <si>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</si>
  <si>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</si>
  <si>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</si>
  <si>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</si>
  <si>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</si>
  <si>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</si>
  <si>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</si>
  <si>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</si>
  <si>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</si>
  <si>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</si>
  <si>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</si>
  <si>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</si>
  <si>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</si>
  <si>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</si>
  <si>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</si>
  <si>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</si>
  <si>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</si>
  <si>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</si>
  <si>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</si>
  <si>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</si>
  <si>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</si>
  <si>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</si>
  <si>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</si>
  <si>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</si>
  <si>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</si>
  <si>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</si>
  <si>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</si>
  <si>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</si>
  <si>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</si>
  <si>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</si>
  <si>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</si>
  <si>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</si>
  <si>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</si>
  <si>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</si>
  <si>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</si>
  <si>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</si>
  <si>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</si>
  <si>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</si>
  <si>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</si>
  <si>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</si>
  <si>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</si>
  <si>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</si>
  <si>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</si>
  <si>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</si>
  <si>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</si>
  <si>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 xml:space="preserve"> Д.В. Гришак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</si>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</sst>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6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44" fontId="1" fillId="0" borderId="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7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43;&#1072;&#1075;&#1072;&#1088;&#1080;&#1085;&#1072;%2036%20&#1040;%20%202010%20&#1086;&#1082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ул. Гагарина 36 А</v>
          </cell>
        </row>
        <row r="29">
          <cell r="D29">
            <v>2</v>
          </cell>
        </row>
        <row r="45">
          <cell r="E45">
            <v>143.9</v>
          </cell>
        </row>
        <row r="48">
          <cell r="F48">
            <v>0</v>
          </cell>
        </row>
        <row r="50">
          <cell r="C50">
            <v>1</v>
          </cell>
        </row>
      </sheetData>
      <sheetData sheetId="1">
        <row r="16">
          <cell r="DH16">
            <v>1</v>
          </cell>
        </row>
        <row r="19">
          <cell r="AF19" t="str">
            <v>ул. Гагарина 36 А</v>
          </cell>
        </row>
      </sheetData>
      <sheetData sheetId="3">
        <row r="7">
          <cell r="G7">
            <v>1.0850717512161223</v>
          </cell>
        </row>
      </sheetData>
      <sheetData sheetId="4">
        <row r="20">
          <cell r="M20">
            <v>0</v>
          </cell>
        </row>
        <row r="43">
          <cell r="M43">
            <v>1823.6923586714402</v>
          </cell>
        </row>
        <row r="68">
          <cell r="M68">
            <v>1472.9822896961632</v>
          </cell>
        </row>
        <row r="81">
          <cell r="M81">
            <v>3927.952772523101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105.15282028635731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65.72051267897335</v>
          </cell>
        </row>
        <row r="197">
          <cell r="M197">
            <v>0</v>
          </cell>
        </row>
        <row r="208">
          <cell r="M208">
            <v>180.2619776337554</v>
          </cell>
        </row>
        <row r="215">
          <cell r="M215">
            <v>0</v>
          </cell>
        </row>
        <row r="225">
          <cell r="M225">
            <v>443.14402834964875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435.6331126149089</v>
          </cell>
        </row>
        <row r="246">
          <cell r="M246">
            <v>435.6331126149089</v>
          </cell>
        </row>
        <row r="248">
          <cell r="A248" t="str">
            <v>20. Частичный ремонт кровли</v>
          </cell>
        </row>
        <row r="258">
          <cell r="M258">
            <v>202.41917905123785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75.10915734739808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25.29642624847308</v>
          </cell>
        </row>
        <row r="48">
          <cell r="F48">
            <v>20.431728892997487</v>
          </cell>
        </row>
        <row r="49">
          <cell r="F49">
            <v>54.48461038132662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0.7640271363865124</v>
          </cell>
        </row>
        <row r="221">
          <cell r="F221">
            <v>0</v>
          </cell>
        </row>
        <row r="222">
          <cell r="F222">
            <v>13.17597789632612</v>
          </cell>
        </row>
        <row r="223">
          <cell r="F223">
            <v>4.614922516356317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0.5457336688475088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0.9866386069451435</v>
          </cell>
        </row>
      </sheetData>
      <sheetData sheetId="6">
        <row r="88">
          <cell r="F88">
            <v>14293.454068045547</v>
          </cell>
        </row>
      </sheetData>
      <sheetData sheetId="7">
        <row r="19">
          <cell r="G19">
            <v>0</v>
          </cell>
        </row>
        <row r="49">
          <cell r="G49">
            <v>82.95119240985059</v>
          </cell>
        </row>
        <row r="60">
          <cell r="G60">
            <v>42.51973600921028</v>
          </cell>
        </row>
        <row r="70">
          <cell r="G70">
            <v>42.51973600921028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16.56072</v>
          </cell>
        </row>
        <row r="149">
          <cell r="H149">
            <v>0</v>
          </cell>
        </row>
        <row r="155">
          <cell r="H155">
            <v>66.10855263157895</v>
          </cell>
        </row>
        <row r="164">
          <cell r="H164">
            <v>183.183033</v>
          </cell>
        </row>
        <row r="186">
          <cell r="H186">
            <v>101.65888</v>
          </cell>
        </row>
        <row r="199">
          <cell r="H199">
            <v>498.11768580000006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149.80492700000002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1">
      <selection activeCell="H14" sqref="H14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13</v>
      </c>
      <c r="B19" s="1"/>
      <c r="C19" s="20"/>
      <c r="D19" s="21" t="s">
        <v>14</v>
      </c>
      <c r="E19" s="21"/>
      <c r="F19" s="21"/>
      <c r="G19" s="21"/>
      <c r="K19" s="22"/>
    </row>
    <row r="20" spans="1:11" ht="18.75" customHeight="1">
      <c r="A20" s="1" t="s">
        <v>15</v>
      </c>
      <c r="B20" s="1"/>
      <c r="C20" s="1"/>
      <c r="D20" s="5"/>
      <c r="E20" s="5"/>
      <c r="F20" s="23"/>
      <c r="G20" s="23"/>
      <c r="K20" s="22"/>
    </row>
    <row r="21" spans="1:11" ht="18.75" customHeight="1">
      <c r="A21" s="20"/>
      <c r="B21" s="20"/>
      <c r="C21" s="20"/>
      <c r="D21" s="21"/>
      <c r="E21" s="21"/>
      <c r="F21" s="21"/>
      <c r="G21" s="21"/>
      <c r="K21" s="22"/>
    </row>
    <row r="22" spans="1:11" ht="18.75" customHeight="1">
      <c r="A22" s="1" t="s">
        <v>16</v>
      </c>
      <c r="B22" s="20"/>
      <c r="C22" s="20"/>
      <c r="D22" s="21" t="s">
        <v>17</v>
      </c>
      <c r="E22" s="21"/>
      <c r="F22" s="21"/>
      <c r="G22" s="21"/>
      <c r="K22" s="22"/>
    </row>
    <row r="23" spans="1:11" ht="20.25" customHeight="1">
      <c r="A23" s="1" t="s">
        <v>18</v>
      </c>
      <c r="B23" s="24"/>
      <c r="C23" s="24"/>
      <c r="D23" s="21" t="s">
        <v>17</v>
      </c>
      <c r="E23" s="23" t="s">
        <v>19</v>
      </c>
      <c r="F23" s="23"/>
      <c r="G23" s="21"/>
      <c r="K23" s="22"/>
    </row>
    <row r="24" spans="1:11" ht="18.75" customHeight="1">
      <c r="A24" s="1" t="s">
        <v>20</v>
      </c>
      <c r="B24" s="1"/>
      <c r="C24" s="1"/>
      <c r="D24" s="5"/>
      <c r="E24" s="5"/>
      <c r="F24" s="25"/>
      <c r="G24" s="21"/>
      <c r="K24" s="22"/>
    </row>
    <row r="25" spans="1:11" ht="19.5" customHeight="1">
      <c r="A25" s="1" t="s">
        <v>21</v>
      </c>
      <c r="B25" s="1"/>
      <c r="C25" s="20"/>
      <c r="D25" s="21" t="s">
        <v>17</v>
      </c>
      <c r="E25" s="21"/>
      <c r="F25" s="21"/>
      <c r="G25" s="21"/>
      <c r="K25" s="26"/>
    </row>
    <row r="26" spans="1:11" ht="21" customHeight="1">
      <c r="A26" s="1" t="s">
        <v>22</v>
      </c>
      <c r="B26" s="1"/>
      <c r="C26" s="1"/>
      <c r="D26" s="21" t="s">
        <v>17</v>
      </c>
      <c r="E26" s="23"/>
      <c r="F26" s="23"/>
      <c r="G26" s="21"/>
      <c r="K26" s="22"/>
    </row>
    <row r="27" spans="1:11" ht="21" customHeight="1">
      <c r="A27" s="1" t="s">
        <v>23</v>
      </c>
      <c r="B27" s="1"/>
      <c r="C27" s="1"/>
      <c r="D27" s="5"/>
      <c r="E27" s="5"/>
      <c r="F27" s="5"/>
      <c r="G27" s="5"/>
      <c r="K27" s="22"/>
    </row>
    <row r="28" spans="1:11" ht="19.5" customHeight="1">
      <c r="A28" s="27" t="s">
        <v>24</v>
      </c>
      <c r="B28" s="28"/>
      <c r="C28" s="28"/>
      <c r="D28" s="29" t="s">
        <v>25</v>
      </c>
      <c r="E28" s="30"/>
      <c r="F28" s="30"/>
      <c r="G28" s="21"/>
      <c r="K28" s="22"/>
    </row>
    <row r="29" spans="1:11" ht="19.5" customHeight="1">
      <c r="A29" s="1" t="s">
        <v>26</v>
      </c>
      <c r="B29" s="24"/>
      <c r="C29" s="24"/>
      <c r="D29" s="31">
        <v>2</v>
      </c>
      <c r="E29" s="23"/>
      <c r="F29" s="23"/>
      <c r="G29" s="21"/>
      <c r="K29" s="22"/>
    </row>
    <row r="30" spans="1:11" ht="18.75" customHeight="1">
      <c r="A30" s="1" t="s">
        <v>27</v>
      </c>
      <c r="B30" s="24"/>
      <c r="C30" s="32" t="s">
        <v>25</v>
      </c>
      <c r="D30" s="11" t="s">
        <v>28</v>
      </c>
      <c r="E30" s="31">
        <v>0</v>
      </c>
      <c r="F30" s="23" t="s">
        <v>29</v>
      </c>
      <c r="G30" s="21"/>
      <c r="K30" s="22"/>
    </row>
    <row r="31" spans="1:11" ht="21.75" customHeight="1">
      <c r="A31" s="1" t="s">
        <v>30</v>
      </c>
      <c r="B31" s="1"/>
      <c r="C31" s="24"/>
      <c r="D31" s="23" t="s">
        <v>25</v>
      </c>
      <c r="E31" s="23"/>
      <c r="F31" s="23"/>
      <c r="G31" s="21"/>
      <c r="K31" s="22"/>
    </row>
    <row r="32" spans="1:11" ht="17.25" customHeight="1">
      <c r="A32" s="1" t="s">
        <v>31</v>
      </c>
      <c r="B32" s="20"/>
      <c r="C32" s="20"/>
      <c r="D32" s="21" t="s">
        <v>25</v>
      </c>
      <c r="E32" s="21"/>
      <c r="F32" s="21"/>
      <c r="G32" s="21"/>
      <c r="K32" s="22"/>
    </row>
    <row r="33" spans="1:11" ht="18" customHeight="1">
      <c r="A33" s="1" t="s">
        <v>32</v>
      </c>
      <c r="B33" s="24"/>
      <c r="C33" s="24"/>
      <c r="D33" s="23" t="s">
        <v>25</v>
      </c>
      <c r="E33" s="23"/>
      <c r="F33" s="23"/>
      <c r="G33" s="21"/>
      <c r="K33" s="22"/>
    </row>
    <row r="34" spans="1:11" ht="20.25" customHeight="1">
      <c r="A34" s="1" t="s">
        <v>33</v>
      </c>
      <c r="B34" s="24"/>
      <c r="C34" s="24"/>
      <c r="D34" s="31">
        <v>7</v>
      </c>
      <c r="E34" s="23"/>
      <c r="F34" s="23"/>
      <c r="G34" s="21"/>
      <c r="K34" s="22"/>
    </row>
    <row r="35" spans="1:11" ht="21" customHeight="1">
      <c r="A35" s="1" t="s">
        <v>34</v>
      </c>
      <c r="B35" s="1"/>
      <c r="C35" s="1"/>
      <c r="D35" s="5"/>
      <c r="E35" s="5"/>
      <c r="F35" s="5"/>
      <c r="G35" s="23" t="s">
        <v>25</v>
      </c>
      <c r="K35" s="22"/>
    </row>
    <row r="36" spans="1:11" ht="20.25" customHeight="1">
      <c r="A36" s="1" t="s">
        <v>35</v>
      </c>
      <c r="B36" s="1"/>
      <c r="C36" s="1"/>
      <c r="D36" s="5"/>
      <c r="E36" s="5"/>
      <c r="F36" s="5"/>
      <c r="G36" s="5"/>
      <c r="K36" s="22"/>
    </row>
    <row r="37" spans="1:11" ht="18" customHeight="1">
      <c r="A37" s="1" t="s">
        <v>36</v>
      </c>
      <c r="B37" s="1"/>
      <c r="C37" s="20"/>
      <c r="D37" s="21" t="s">
        <v>25</v>
      </c>
      <c r="E37" s="21"/>
      <c r="F37" s="21"/>
      <c r="G37" s="21"/>
      <c r="K37" s="22"/>
    </row>
    <row r="38" spans="1:11" ht="18" customHeight="1">
      <c r="A38" s="1" t="s">
        <v>37</v>
      </c>
      <c r="B38" s="1"/>
      <c r="C38" s="1"/>
      <c r="D38" s="5"/>
      <c r="E38" s="5"/>
      <c r="F38" s="5"/>
      <c r="G38" s="5"/>
      <c r="K38" s="22"/>
    </row>
    <row r="39" spans="1:11" ht="18" customHeight="1">
      <c r="A39" s="1" t="s">
        <v>38</v>
      </c>
      <c r="B39" s="1"/>
      <c r="C39" s="1"/>
      <c r="D39" s="5"/>
      <c r="E39" s="5"/>
      <c r="F39" s="5"/>
      <c r="G39" s="5"/>
      <c r="K39" s="22"/>
    </row>
    <row r="40" spans="1:11" ht="18" customHeight="1">
      <c r="A40" s="20"/>
      <c r="B40" s="20"/>
      <c r="C40" s="20"/>
      <c r="D40" s="21" t="s">
        <v>25</v>
      </c>
      <c r="E40" s="21"/>
      <c r="F40" s="7"/>
      <c r="G40" s="7"/>
      <c r="K40" s="22"/>
    </row>
    <row r="41" spans="1:11" ht="19.5" customHeight="1">
      <c r="A41" s="1" t="s">
        <v>39</v>
      </c>
      <c r="B41" s="24"/>
      <c r="C41" s="24"/>
      <c r="D41" s="31"/>
      <c r="E41" s="33">
        <f>C44*2.67</f>
        <v>384.213</v>
      </c>
      <c r="F41" s="7" t="s">
        <v>40</v>
      </c>
      <c r="G41" s="7"/>
      <c r="K41" s="22"/>
    </row>
    <row r="42" spans="1:11" ht="20.25" customHeight="1">
      <c r="A42" s="1" t="s">
        <v>41</v>
      </c>
      <c r="B42" s="1"/>
      <c r="C42" s="1"/>
      <c r="D42" s="5"/>
      <c r="E42" s="5"/>
      <c r="F42" s="5"/>
      <c r="G42" s="5"/>
      <c r="K42" s="22"/>
    </row>
    <row r="43" spans="1:11" ht="21" customHeight="1">
      <c r="A43" s="1" t="s">
        <v>42</v>
      </c>
      <c r="B43" s="1"/>
      <c r="C43" s="1"/>
      <c r="D43" s="5"/>
      <c r="E43" s="5"/>
      <c r="F43" s="5"/>
      <c r="G43" s="5"/>
      <c r="K43" s="22"/>
    </row>
    <row r="44" spans="1:11" ht="18.75" customHeight="1">
      <c r="A44" s="1" t="s">
        <v>43</v>
      </c>
      <c r="B44" s="20"/>
      <c r="C44" s="33">
        <v>143.9</v>
      </c>
      <c r="D44" s="7" t="s">
        <v>29</v>
      </c>
      <c r="E44" s="7"/>
      <c r="F44" s="5"/>
      <c r="G44" s="5"/>
      <c r="K44" s="22"/>
    </row>
    <row r="45" spans="1:11" ht="20.25" customHeight="1">
      <c r="A45" s="1" t="s">
        <v>44</v>
      </c>
      <c r="B45" s="1"/>
      <c r="C45" s="1"/>
      <c r="D45" s="1"/>
      <c r="E45" s="33">
        <v>143.9</v>
      </c>
      <c r="F45" s="34" t="s">
        <v>29</v>
      </c>
      <c r="G45" s="1"/>
      <c r="H45" s="2"/>
      <c r="I45" s="2"/>
      <c r="K45" s="22"/>
    </row>
    <row r="46" spans="1:11" ht="20.25" customHeight="1">
      <c r="A46" s="1" t="s">
        <v>45</v>
      </c>
      <c r="B46" s="1"/>
      <c r="C46" s="1"/>
      <c r="D46" s="1"/>
      <c r="E46" s="24">
        <v>103.6</v>
      </c>
      <c r="F46" s="34" t="s">
        <v>29</v>
      </c>
      <c r="G46" s="1"/>
      <c r="H46" s="2"/>
      <c r="I46" s="2"/>
      <c r="K46" s="22"/>
    </row>
    <row r="47" spans="1:11" ht="19.5" customHeight="1">
      <c r="A47" s="1" t="s">
        <v>46</v>
      </c>
      <c r="B47" s="1"/>
      <c r="C47" s="1"/>
      <c r="D47" s="1"/>
      <c r="E47" s="1"/>
      <c r="F47" s="1"/>
      <c r="G47" s="1"/>
      <c r="H47" s="2"/>
      <c r="I47" s="2"/>
      <c r="K47" s="22"/>
    </row>
    <row r="48" spans="1:11" ht="18.75" customHeight="1">
      <c r="A48" s="1" t="s">
        <v>47</v>
      </c>
      <c r="B48" s="1"/>
      <c r="C48" s="1"/>
      <c r="D48" s="34"/>
      <c r="E48" s="2"/>
      <c r="F48" s="33">
        <v>0</v>
      </c>
      <c r="G48" s="34" t="s">
        <v>29</v>
      </c>
      <c r="H48" s="2"/>
      <c r="I48" s="2"/>
      <c r="K48" s="22"/>
    </row>
    <row r="49" spans="1:11" ht="18" customHeight="1">
      <c r="A49" s="1" t="s">
        <v>48</v>
      </c>
      <c r="B49" s="1"/>
      <c r="C49" s="1"/>
      <c r="D49" s="1"/>
      <c r="E49" s="1"/>
      <c r="F49" s="33">
        <v>0</v>
      </c>
      <c r="G49" s="1" t="s">
        <v>29</v>
      </c>
      <c r="H49" s="2"/>
      <c r="I49" s="2"/>
      <c r="K49" s="22"/>
    </row>
    <row r="50" spans="1:11" ht="15.75">
      <c r="A50" s="1" t="s">
        <v>49</v>
      </c>
      <c r="B50" s="20"/>
      <c r="C50" s="20">
        <v>1</v>
      </c>
      <c r="D50" s="1" t="s">
        <v>50</v>
      </c>
      <c r="E50" s="1"/>
      <c r="F50" s="1"/>
      <c r="G50" s="1"/>
      <c r="H50" s="2"/>
      <c r="I50" s="2"/>
      <c r="K50" s="22"/>
    </row>
    <row r="51" spans="1:11" ht="17.25" customHeight="1">
      <c r="A51" s="1" t="s">
        <v>51</v>
      </c>
      <c r="B51" s="1"/>
      <c r="C51" s="1"/>
      <c r="D51" s="1"/>
      <c r="E51" s="1"/>
      <c r="F51" s="1"/>
      <c r="G51" s="20">
        <v>0</v>
      </c>
      <c r="H51" s="2"/>
      <c r="I51" s="2"/>
      <c r="K51" s="22"/>
    </row>
    <row r="52" spans="1:11" ht="19.5" customHeight="1">
      <c r="A52" s="1" t="s">
        <v>52</v>
      </c>
      <c r="B52" s="1"/>
      <c r="C52" s="1"/>
      <c r="D52" s="20"/>
      <c r="E52" s="33"/>
      <c r="F52" s="1" t="s">
        <v>29</v>
      </c>
      <c r="G52" s="1"/>
      <c r="H52" s="2"/>
      <c r="I52" s="2"/>
      <c r="K52" s="22"/>
    </row>
    <row r="53" spans="1:11" ht="21" customHeight="1">
      <c r="A53" s="1" t="s">
        <v>53</v>
      </c>
      <c r="B53" s="1"/>
      <c r="D53" s="20"/>
      <c r="E53" s="33">
        <f>C44*1.18</f>
        <v>169.802</v>
      </c>
      <c r="F53" s="1" t="s">
        <v>29</v>
      </c>
      <c r="G53" s="1"/>
      <c r="H53" s="2"/>
      <c r="I53" s="2"/>
      <c r="K53" s="22"/>
    </row>
    <row r="54" spans="1:11" ht="21" customHeight="1">
      <c r="A54" s="1" t="s">
        <v>54</v>
      </c>
      <c r="C54" s="33">
        <f>E53</f>
        <v>169.802</v>
      </c>
      <c r="D54" s="1" t="s">
        <v>29</v>
      </c>
      <c r="E54" s="34"/>
      <c r="F54" s="1"/>
      <c r="G54" s="1"/>
      <c r="H54" s="2"/>
      <c r="I54" s="2"/>
      <c r="K54" s="22"/>
    </row>
    <row r="55" spans="1:11" ht="18.75" customHeight="1">
      <c r="A55" s="1" t="s">
        <v>55</v>
      </c>
      <c r="B55" s="1"/>
      <c r="C55" s="1"/>
      <c r="D55" s="1"/>
      <c r="E55" s="1"/>
      <c r="F55" s="1"/>
      <c r="G55" s="1"/>
      <c r="H55" s="2"/>
      <c r="I55" s="2"/>
      <c r="K55" s="22"/>
    </row>
    <row r="56" spans="1:11" ht="18.75" customHeight="1">
      <c r="A56" s="20">
        <f>E45*1.5</f>
        <v>215.85000000000002</v>
      </c>
      <c r="B56" s="1"/>
      <c r="C56" s="1"/>
      <c r="D56" s="1"/>
      <c r="E56" s="1"/>
      <c r="F56" s="1"/>
      <c r="G56" s="1"/>
      <c r="H56" s="2"/>
      <c r="I56" s="2"/>
      <c r="K56" s="22"/>
    </row>
    <row r="57" spans="1:11" ht="18.75" customHeight="1">
      <c r="A57" s="1" t="s">
        <v>56</v>
      </c>
      <c r="B57" s="1"/>
      <c r="C57" s="1"/>
      <c r="D57" s="20"/>
      <c r="E57" s="33">
        <v>0</v>
      </c>
      <c r="F57" s="1" t="s">
        <v>29</v>
      </c>
      <c r="G57" s="1"/>
      <c r="H57" s="2"/>
      <c r="I57" s="2"/>
      <c r="K57" s="22"/>
    </row>
    <row r="58" spans="1:11" ht="18.75" customHeight="1">
      <c r="A58" s="1" t="s">
        <v>57</v>
      </c>
      <c r="B58" s="1"/>
      <c r="C58" s="1"/>
      <c r="D58" s="23"/>
      <c r="E58" s="35">
        <v>0</v>
      </c>
      <c r="F58" s="5" t="s">
        <v>29</v>
      </c>
      <c r="G58" s="5"/>
      <c r="K58" s="22"/>
    </row>
    <row r="59" spans="1:11" ht="18.75" customHeight="1">
      <c r="A59" s="1" t="s">
        <v>58</v>
      </c>
      <c r="B59" s="20"/>
      <c r="C59" s="33">
        <f>A56</f>
        <v>215.85000000000002</v>
      </c>
      <c r="D59" s="5" t="s">
        <v>29</v>
      </c>
      <c r="E59" s="5"/>
      <c r="F59" s="5"/>
      <c r="G59" s="5"/>
      <c r="K59" s="22"/>
    </row>
    <row r="60" spans="1:11" ht="18.75" customHeight="1">
      <c r="A60" s="1" t="s">
        <v>59</v>
      </c>
      <c r="B60" s="20"/>
      <c r="C60" s="33">
        <v>0</v>
      </c>
      <c r="D60" s="5" t="s">
        <v>29</v>
      </c>
      <c r="E60" s="5"/>
      <c r="F60" s="5"/>
      <c r="G60" s="5"/>
      <c r="K60" s="22"/>
    </row>
    <row r="61" spans="1:11" ht="19.5" customHeight="1">
      <c r="A61" s="1" t="s">
        <v>60</v>
      </c>
      <c r="B61" s="1"/>
      <c r="C61" s="1"/>
      <c r="D61" s="5"/>
      <c r="E61" s="5"/>
      <c r="F61" s="21"/>
      <c r="G61" s="21"/>
      <c r="K61" s="22"/>
    </row>
    <row r="62" spans="1:7" ht="18" customHeight="1">
      <c r="A62" s="34" t="s">
        <v>61</v>
      </c>
      <c r="B62" s="34"/>
      <c r="C62" s="20">
        <v>7</v>
      </c>
      <c r="D62" s="34" t="s">
        <v>62</v>
      </c>
      <c r="E62" s="34"/>
      <c r="F62" s="34"/>
      <c r="G62" s="7"/>
    </row>
    <row r="63" spans="1:7" ht="18" customHeight="1">
      <c r="A63" s="34"/>
      <c r="B63" s="36"/>
      <c r="C63" s="36"/>
      <c r="D63" s="37"/>
      <c r="E63" s="37"/>
      <c r="F63" s="37"/>
      <c r="G63" s="37"/>
    </row>
    <row r="64" spans="1:7" ht="18" customHeight="1">
      <c r="A64" s="34"/>
      <c r="B64" s="36"/>
      <c r="C64" s="36"/>
      <c r="D64" s="37"/>
      <c r="E64" s="37"/>
      <c r="F64" s="37"/>
      <c r="G64" s="37"/>
    </row>
    <row r="65" spans="1:7" ht="15.75">
      <c r="A65" s="38" t="s">
        <v>63</v>
      </c>
      <c r="B65" s="38"/>
      <c r="C65" s="38"/>
      <c r="D65" s="38"/>
      <c r="E65" s="38"/>
      <c r="F65" s="38"/>
      <c r="G65" s="38"/>
    </row>
    <row r="67" spans="1:7" ht="64.5" customHeight="1">
      <c r="A67" s="39" t="s">
        <v>64</v>
      </c>
      <c r="B67" s="39"/>
      <c r="C67" s="40"/>
      <c r="D67" s="41" t="s">
        <v>65</v>
      </c>
      <c r="E67" s="41"/>
      <c r="F67" s="41" t="s">
        <v>66</v>
      </c>
      <c r="G67" s="41"/>
    </row>
    <row r="68" spans="1:7" ht="15" customHeight="1">
      <c r="A68" s="42" t="s">
        <v>67</v>
      </c>
      <c r="B68" s="42"/>
      <c r="C68" s="43"/>
      <c r="D68" s="44" t="s">
        <v>68</v>
      </c>
      <c r="E68" s="44"/>
      <c r="F68" s="44" t="s">
        <v>69</v>
      </c>
      <c r="G68" s="44"/>
    </row>
    <row r="69" spans="1:7" ht="15" customHeight="1">
      <c r="A69" s="42" t="s">
        <v>70</v>
      </c>
      <c r="B69" s="42"/>
      <c r="C69" s="43"/>
      <c r="D69" s="44" t="s">
        <v>71</v>
      </c>
      <c r="E69" s="44"/>
      <c r="F69" s="44" t="s">
        <v>72</v>
      </c>
      <c r="G69" s="44"/>
    </row>
    <row r="70" spans="1:7" ht="15" customHeight="1">
      <c r="A70" s="42" t="s">
        <v>73</v>
      </c>
      <c r="B70" s="42"/>
      <c r="C70" s="43"/>
      <c r="D70" s="44" t="s">
        <v>71</v>
      </c>
      <c r="E70" s="44"/>
      <c r="F70" s="44" t="s">
        <v>74</v>
      </c>
      <c r="G70" s="44"/>
    </row>
    <row r="71" spans="1:7" ht="15.75">
      <c r="A71" s="45" t="s">
        <v>75</v>
      </c>
      <c r="B71" s="45"/>
      <c r="C71" s="46"/>
      <c r="D71" s="41"/>
      <c r="E71" s="41"/>
      <c r="F71" s="41"/>
      <c r="G71" s="41"/>
    </row>
    <row r="72" spans="1:7" ht="15" customHeight="1">
      <c r="A72" s="45" t="s">
        <v>76</v>
      </c>
      <c r="B72" s="45"/>
      <c r="C72" s="46"/>
      <c r="D72" s="47" t="s">
        <v>77</v>
      </c>
      <c r="E72" s="48"/>
      <c r="F72" s="47" t="s">
        <v>78</v>
      </c>
      <c r="G72" s="48"/>
    </row>
    <row r="73" spans="1:7" ht="15" customHeight="1">
      <c r="A73" s="45" t="s">
        <v>79</v>
      </c>
      <c r="B73" s="45"/>
      <c r="C73" s="46"/>
      <c r="D73" s="49"/>
      <c r="E73" s="50"/>
      <c r="F73" s="49"/>
      <c r="G73" s="50"/>
    </row>
    <row r="74" spans="1:7" ht="15" customHeight="1">
      <c r="A74" s="45" t="s">
        <v>80</v>
      </c>
      <c r="B74" s="45"/>
      <c r="C74" s="46"/>
      <c r="D74" s="51"/>
      <c r="E74" s="52"/>
      <c r="F74" s="51"/>
      <c r="G74" s="52"/>
    </row>
    <row r="75" spans="1:7" ht="15.75">
      <c r="A75" s="45" t="s">
        <v>81</v>
      </c>
      <c r="B75" s="45"/>
      <c r="C75" s="46"/>
      <c r="D75" s="41"/>
      <c r="E75" s="41"/>
      <c r="F75" s="41"/>
      <c r="G75" s="41"/>
    </row>
    <row r="76" spans="1:7" ht="15" customHeight="1">
      <c r="A76" s="42" t="s">
        <v>82</v>
      </c>
      <c r="B76" s="42"/>
      <c r="C76" s="43"/>
      <c r="D76" s="44" t="s">
        <v>83</v>
      </c>
      <c r="E76" s="44"/>
      <c r="F76" s="44" t="s">
        <v>84</v>
      </c>
      <c r="G76" s="44"/>
    </row>
    <row r="77" spans="1:7" ht="15" customHeight="1">
      <c r="A77" s="42" t="s">
        <v>85</v>
      </c>
      <c r="B77" s="42"/>
      <c r="C77" s="42"/>
      <c r="D77" s="44" t="s">
        <v>86</v>
      </c>
      <c r="E77" s="44"/>
      <c r="F77" s="44" t="s">
        <v>87</v>
      </c>
      <c r="G77" s="44"/>
    </row>
    <row r="78" spans="1:7" ht="15.75">
      <c r="A78" s="53" t="s">
        <v>88</v>
      </c>
      <c r="B78" s="54"/>
      <c r="C78" s="54"/>
      <c r="D78" s="55"/>
      <c r="E78" s="56"/>
      <c r="F78" s="55"/>
      <c r="G78" s="56"/>
    </row>
    <row r="79" spans="1:7" ht="27.75" customHeight="1">
      <c r="A79" s="57" t="s">
        <v>89</v>
      </c>
      <c r="B79" s="58"/>
      <c r="C79" s="58"/>
      <c r="D79" s="59" t="s">
        <v>90</v>
      </c>
      <c r="E79" s="60"/>
      <c r="F79" s="61" t="s">
        <v>91</v>
      </c>
      <c r="G79" s="62"/>
    </row>
    <row r="80" spans="1:7" ht="15" customHeight="1">
      <c r="A80" s="57" t="s">
        <v>92</v>
      </c>
      <c r="B80" s="58"/>
      <c r="C80" s="58"/>
      <c r="D80" s="59" t="s">
        <v>93</v>
      </c>
      <c r="E80" s="60"/>
      <c r="F80" s="63" t="s">
        <v>94</v>
      </c>
      <c r="G80" s="64"/>
    </row>
    <row r="81" spans="1:7" ht="15.75">
      <c r="A81" s="65" t="s">
        <v>81</v>
      </c>
      <c r="B81" s="66"/>
      <c r="C81" s="66"/>
      <c r="D81" s="67"/>
      <c r="E81" s="68"/>
      <c r="F81" s="67"/>
      <c r="G81" s="68"/>
    </row>
    <row r="82" spans="1:7" ht="15.75">
      <c r="A82" s="53" t="s">
        <v>95</v>
      </c>
      <c r="B82" s="54"/>
      <c r="C82" s="54"/>
      <c r="D82" s="55"/>
      <c r="E82" s="56"/>
      <c r="F82" s="55"/>
      <c r="G82" s="56"/>
    </row>
    <row r="83" spans="1:7" ht="32.25" customHeight="1">
      <c r="A83" s="57" t="s">
        <v>96</v>
      </c>
      <c r="B83" s="58"/>
      <c r="C83" s="58"/>
      <c r="D83" s="59" t="s">
        <v>97</v>
      </c>
      <c r="E83" s="60"/>
      <c r="F83" s="41" t="s">
        <v>98</v>
      </c>
      <c r="G83" s="41"/>
    </row>
    <row r="84" spans="1:7" ht="15" customHeight="1">
      <c r="A84" s="57" t="s">
        <v>99</v>
      </c>
      <c r="B84" s="58"/>
      <c r="C84" s="58"/>
      <c r="D84" s="59"/>
      <c r="E84" s="60"/>
      <c r="F84" s="41" t="s">
        <v>100</v>
      </c>
      <c r="G84" s="41"/>
    </row>
    <row r="85" spans="1:7" ht="17.25" customHeight="1">
      <c r="A85" s="57" t="s">
        <v>81</v>
      </c>
      <c r="B85" s="58"/>
      <c r="C85" s="58"/>
      <c r="D85" s="59"/>
      <c r="E85" s="60"/>
      <c r="F85" s="59"/>
      <c r="G85" s="60"/>
    </row>
    <row r="86" spans="1:7" ht="29.25" customHeight="1">
      <c r="A86" s="53" t="s">
        <v>101</v>
      </c>
      <c r="B86" s="69"/>
      <c r="C86" s="69"/>
      <c r="D86" s="55"/>
      <c r="E86" s="70"/>
      <c r="F86" s="55"/>
      <c r="G86" s="70"/>
    </row>
    <row r="87" spans="1:7" ht="15.75">
      <c r="A87" s="57" t="s">
        <v>102</v>
      </c>
      <c r="B87" s="58"/>
      <c r="C87" s="58"/>
      <c r="D87" s="59" t="s">
        <v>25</v>
      </c>
      <c r="E87" s="60"/>
      <c r="F87" s="59"/>
      <c r="G87" s="60"/>
    </row>
    <row r="88" spans="1:7" ht="15" customHeight="1">
      <c r="A88" s="57" t="s">
        <v>103</v>
      </c>
      <c r="B88" s="58"/>
      <c r="C88" s="58"/>
      <c r="D88" s="59" t="s">
        <v>25</v>
      </c>
      <c r="E88" s="60"/>
      <c r="F88" s="59"/>
      <c r="G88" s="60"/>
    </row>
    <row r="89" spans="1:7" ht="15" customHeight="1">
      <c r="A89" s="57" t="s">
        <v>104</v>
      </c>
      <c r="B89" s="58"/>
      <c r="C89" s="58"/>
      <c r="D89" s="59" t="s">
        <v>25</v>
      </c>
      <c r="E89" s="60"/>
      <c r="F89" s="59"/>
      <c r="G89" s="60"/>
    </row>
    <row r="90" spans="1:7" ht="15" customHeight="1">
      <c r="A90" s="57" t="s">
        <v>105</v>
      </c>
      <c r="B90" s="58"/>
      <c r="C90" s="58"/>
      <c r="D90" s="59" t="s">
        <v>106</v>
      </c>
      <c r="E90" s="60"/>
      <c r="F90" s="59"/>
      <c r="G90" s="60"/>
    </row>
    <row r="91" spans="1:7" ht="15.75">
      <c r="A91" s="57" t="s">
        <v>107</v>
      </c>
      <c r="B91" s="58"/>
      <c r="C91" s="58"/>
      <c r="D91" s="59" t="s">
        <v>25</v>
      </c>
      <c r="E91" s="60"/>
      <c r="F91" s="59"/>
      <c r="G91" s="60"/>
    </row>
    <row r="92" spans="1:7" ht="15.75">
      <c r="A92" s="57" t="s">
        <v>108</v>
      </c>
      <c r="B92" s="58"/>
      <c r="C92" s="58"/>
      <c r="D92" s="59" t="s">
        <v>25</v>
      </c>
      <c r="E92" s="60"/>
      <c r="F92" s="59"/>
      <c r="G92" s="60"/>
    </row>
    <row r="93" spans="1:7" ht="15.75">
      <c r="A93" s="57" t="s">
        <v>109</v>
      </c>
      <c r="B93" s="58"/>
      <c r="C93" s="58"/>
      <c r="D93" s="59" t="s">
        <v>25</v>
      </c>
      <c r="E93" s="60"/>
      <c r="F93" s="59"/>
      <c r="G93" s="60"/>
    </row>
    <row r="94" spans="1:7" ht="15.75">
      <c r="A94" s="57" t="s">
        <v>110</v>
      </c>
      <c r="B94" s="58"/>
      <c r="C94" s="58"/>
      <c r="D94" s="59" t="s">
        <v>25</v>
      </c>
      <c r="E94" s="60"/>
      <c r="F94" s="59"/>
      <c r="G94" s="60"/>
    </row>
    <row r="95" spans="1:7" ht="15.75">
      <c r="A95" s="65" t="s">
        <v>81</v>
      </c>
      <c r="B95" s="66"/>
      <c r="C95" s="66"/>
      <c r="D95" s="67"/>
      <c r="E95" s="68"/>
      <c r="F95" s="67"/>
      <c r="G95" s="68"/>
    </row>
    <row r="96" spans="1:7" ht="45.75" customHeight="1">
      <c r="A96" s="53" t="s">
        <v>111</v>
      </c>
      <c r="B96" s="54"/>
      <c r="C96" s="54"/>
      <c r="D96" s="55"/>
      <c r="E96" s="56"/>
      <c r="F96" s="55"/>
      <c r="G96" s="56"/>
    </row>
    <row r="97" spans="1:7" ht="15" customHeight="1">
      <c r="A97" s="57" t="s">
        <v>112</v>
      </c>
      <c r="B97" s="58"/>
      <c r="C97" s="58"/>
      <c r="D97" s="55" t="s">
        <v>106</v>
      </c>
      <c r="E97" s="56"/>
      <c r="F97" s="59"/>
      <c r="G97" s="60"/>
    </row>
    <row r="98" spans="1:7" ht="15" customHeight="1">
      <c r="A98" s="57" t="s">
        <v>113</v>
      </c>
      <c r="B98" s="58"/>
      <c r="C98" s="58"/>
      <c r="D98" s="59" t="s">
        <v>25</v>
      </c>
      <c r="E98" s="60"/>
      <c r="F98" s="59"/>
      <c r="G98" s="60"/>
    </row>
    <row r="99" spans="1:7" ht="15.75" customHeight="1">
      <c r="A99" s="57" t="s">
        <v>114</v>
      </c>
      <c r="B99" s="58"/>
      <c r="C99" s="58"/>
      <c r="D99" s="59" t="s">
        <v>25</v>
      </c>
      <c r="E99" s="60"/>
      <c r="F99" s="59"/>
      <c r="G99" s="60"/>
    </row>
    <row r="100" spans="1:7" ht="15.75">
      <c r="A100" s="57" t="s">
        <v>115</v>
      </c>
      <c r="B100" s="58"/>
      <c r="C100" s="58"/>
      <c r="D100" s="59" t="s">
        <v>25</v>
      </c>
      <c r="E100" s="60"/>
      <c r="F100" s="59"/>
      <c r="G100" s="60"/>
    </row>
    <row r="101" spans="1:7" ht="15.75">
      <c r="A101" s="57" t="s">
        <v>116</v>
      </c>
      <c r="B101" s="58"/>
      <c r="C101" s="58"/>
      <c r="D101" s="55" t="s">
        <v>25</v>
      </c>
      <c r="E101" s="56"/>
      <c r="F101" s="59"/>
      <c r="G101" s="60"/>
    </row>
    <row r="102" spans="1:7" ht="15" customHeight="1">
      <c r="A102" s="57" t="s">
        <v>117</v>
      </c>
      <c r="B102" s="58"/>
      <c r="C102" s="58"/>
      <c r="D102" s="59" t="s">
        <v>25</v>
      </c>
      <c r="E102" s="60"/>
      <c r="F102" s="59"/>
      <c r="G102" s="60"/>
    </row>
    <row r="103" spans="1:7" ht="15" customHeight="1">
      <c r="A103" s="57" t="s">
        <v>118</v>
      </c>
      <c r="B103" s="58"/>
      <c r="C103" s="58"/>
      <c r="D103" s="59" t="s">
        <v>106</v>
      </c>
      <c r="E103" s="60"/>
      <c r="F103" s="59" t="s">
        <v>119</v>
      </c>
      <c r="G103" s="60"/>
    </row>
    <row r="104" spans="1:7" ht="15.75">
      <c r="A104" s="57" t="s">
        <v>120</v>
      </c>
      <c r="B104" s="58"/>
      <c r="C104" s="58"/>
      <c r="D104" s="59" t="s">
        <v>25</v>
      </c>
      <c r="E104" s="60"/>
      <c r="F104" s="59"/>
      <c r="G104" s="60"/>
    </row>
    <row r="105" spans="1:7" ht="15.75">
      <c r="A105" s="57" t="s">
        <v>121</v>
      </c>
      <c r="B105" s="58"/>
      <c r="C105" s="58"/>
      <c r="D105" s="59" t="s">
        <v>25</v>
      </c>
      <c r="E105" s="60"/>
      <c r="F105" s="59"/>
      <c r="G105" s="60"/>
    </row>
    <row r="106" spans="1:7" ht="15.75">
      <c r="A106" s="65" t="s">
        <v>81</v>
      </c>
      <c r="B106" s="66"/>
      <c r="C106" s="66"/>
      <c r="D106" s="67"/>
      <c r="E106" s="68"/>
      <c r="F106" s="67"/>
      <c r="G106" s="68"/>
    </row>
    <row r="107" spans="1:7" ht="15.75" customHeight="1">
      <c r="A107" s="42" t="s">
        <v>122</v>
      </c>
      <c r="B107" s="42"/>
      <c r="C107" s="43"/>
      <c r="D107" s="44" t="s">
        <v>106</v>
      </c>
      <c r="E107" s="44"/>
      <c r="F107" s="44" t="s">
        <v>123</v>
      </c>
      <c r="G107" s="44"/>
    </row>
    <row r="110" ht="47.25">
      <c r="A110" s="71" t="s">
        <v>124</v>
      </c>
    </row>
    <row r="111" ht="15.75">
      <c r="A111" s="1" t="s">
        <v>125</v>
      </c>
    </row>
    <row r="112" spans="1:7" ht="15.75">
      <c r="A112" s="1" t="s">
        <v>126</v>
      </c>
      <c r="F112" s="4" t="s">
        <v>127</v>
      </c>
      <c r="G112" s="4"/>
    </row>
    <row r="115" ht="15.75">
      <c r="A115" s="72" t="s">
        <v>9</v>
      </c>
    </row>
    <row r="117" ht="15.75">
      <c r="A117" s="1" t="s">
        <v>128</v>
      </c>
    </row>
  </sheetData>
  <mergeCells count="126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tabSelected="1" workbookViewId="0" topLeftCell="A31">
      <selection activeCell="EC47" sqref="EC47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2" width="1.1484375" style="2" customWidth="1"/>
    <col min="113" max="113" width="1.7109375" style="2" customWidth="1"/>
    <col min="114" max="114" width="6.140625" style="2" customWidth="1"/>
    <col min="115" max="115" width="2.00390625" style="2" customWidth="1"/>
    <col min="116" max="16384" width="0.85546875" style="2" customWidth="1"/>
  </cols>
  <sheetData>
    <row r="1" ht="15.75">
      <c r="CK1" s="2" t="s">
        <v>129</v>
      </c>
    </row>
    <row r="2" ht="26.25" customHeight="1">
      <c r="CK2" s="73" t="s">
        <v>1</v>
      </c>
    </row>
    <row r="3" spans="1:108" s="75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74" t="s">
        <v>2</v>
      </c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</row>
    <row r="4" spans="52:108" ht="15" customHeight="1">
      <c r="AZ4" s="58" t="s">
        <v>3</v>
      </c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</row>
    <row r="5" spans="1:108" s="75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77" t="s">
        <v>4</v>
      </c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</row>
    <row r="6" ht="15.75">
      <c r="AZ6" s="2" t="s">
        <v>5</v>
      </c>
    </row>
    <row r="7" spans="52:108" ht="15.75"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</row>
    <row r="8" spans="1:108" s="75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80"/>
      <c r="CJ8" s="80"/>
      <c r="CK8" s="80" t="s">
        <v>6</v>
      </c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</row>
    <row r="9" spans="52:108" ht="15.75"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</row>
    <row r="10" spans="1:108" s="75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2" t="s">
        <v>7</v>
      </c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</row>
    <row r="11" spans="52:108" ht="15.75">
      <c r="AZ11" s="12" t="s">
        <v>8</v>
      </c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</row>
    <row r="12" spans="1:108" s="75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</row>
    <row r="13" spans="58:101" ht="23.25" customHeight="1">
      <c r="BF13" s="2" t="s">
        <v>130</v>
      </c>
      <c r="BH13" s="79"/>
      <c r="BI13" s="79"/>
      <c r="BJ13" s="79"/>
      <c r="BK13" s="79"/>
      <c r="BL13" s="79"/>
      <c r="BM13" s="2" t="s">
        <v>130</v>
      </c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5">
        <v>20</v>
      </c>
      <c r="CO13" s="85"/>
      <c r="CP13" s="85"/>
      <c r="CQ13" s="85"/>
      <c r="CR13" s="85"/>
      <c r="CS13" s="85"/>
      <c r="CT13" s="86"/>
      <c r="CU13" s="86"/>
      <c r="CV13" s="86"/>
      <c r="CW13" s="2" t="s">
        <v>131</v>
      </c>
    </row>
    <row r="14" spans="60:100" ht="23.25" customHeight="1">
      <c r="BH14" s="87"/>
      <c r="BI14" s="87"/>
      <c r="BJ14" s="87"/>
      <c r="BK14" s="87"/>
      <c r="BL14" s="87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9"/>
      <c r="CO14" s="89"/>
      <c r="CP14" s="89"/>
      <c r="CQ14" s="89"/>
      <c r="CR14" s="89"/>
      <c r="CS14" s="89"/>
      <c r="CT14" s="78"/>
      <c r="CU14" s="78"/>
      <c r="CV14" s="78"/>
    </row>
    <row r="15" spans="1:108" s="91" customFormat="1" ht="16.5">
      <c r="A15" s="90" t="s">
        <v>132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</row>
    <row r="16" spans="1:115" s="91" customFormat="1" ht="19.5" customHeight="1">
      <c r="A16" s="90" t="s">
        <v>133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H16" s="92">
        <v>1</v>
      </c>
      <c r="DI16" s="92">
        <v>0.62</v>
      </c>
      <c r="DJ16" s="92"/>
      <c r="DK16" s="92"/>
    </row>
    <row r="17" spans="1:108" s="91" customFormat="1" ht="16.5">
      <c r="A17" s="90" t="s">
        <v>134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</row>
    <row r="18" spans="1:108" s="91" customFormat="1" ht="16.5">
      <c r="A18" s="90" t="s">
        <v>135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</row>
    <row r="19" spans="32:77" ht="15.75">
      <c r="AF19" s="93" t="str">
        <f>'[1]хар-ка по 75-му'!D19</f>
        <v>ул. Гагарина 36 А</v>
      </c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</row>
    <row r="20" spans="1:108" ht="64.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 t="s">
        <v>136</v>
      </c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 t="s">
        <v>137</v>
      </c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 t="s">
        <v>138</v>
      </c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</row>
    <row r="21" spans="1:108" ht="17.25" customHeight="1">
      <c r="A21" s="39" t="s">
        <v>139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</row>
    <row r="22" spans="1:108" ht="30" customHeight="1">
      <c r="A22" s="94"/>
      <c r="B22" s="95" t="s">
        <v>140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6"/>
      <c r="AS22" s="94"/>
      <c r="AT22" s="97">
        <v>0</v>
      </c>
      <c r="AU22" s="97"/>
      <c r="AV22" s="97"/>
      <c r="AW22" s="97"/>
      <c r="AX22" s="97"/>
      <c r="AY22" s="97"/>
      <c r="AZ22" s="98"/>
      <c r="BA22" s="99" t="s">
        <v>141</v>
      </c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100"/>
      <c r="BT22" s="101">
        <f>(('[1]оплата труда'!M20+'[1]материалы'!G19+'[1]Охрана труда'!F21)*DH16)</f>
        <v>0</v>
      </c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3"/>
      <c r="CL22" s="101">
        <f>BT22/('[1]хар-ка по 75-му'!E45+'[1]хар-ка по 75-му'!F48)/12</f>
        <v>0</v>
      </c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3"/>
    </row>
    <row r="23" spans="1:108" ht="17.25" customHeight="1">
      <c r="A23" s="104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6"/>
      <c r="AS23" s="107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9"/>
      <c r="BT23" s="110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111"/>
      <c r="CL23" s="110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111"/>
    </row>
    <row r="24" spans="1:108" ht="15.75" customHeight="1">
      <c r="A24" s="94"/>
      <c r="B24" s="95" t="s">
        <v>142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6"/>
      <c r="AS24" s="94"/>
      <c r="AT24" s="97">
        <v>0</v>
      </c>
      <c r="AU24" s="97"/>
      <c r="AV24" s="97"/>
      <c r="AW24" s="97"/>
      <c r="AX24" s="97"/>
      <c r="AY24" s="97"/>
      <c r="AZ24" s="98"/>
      <c r="BA24" s="99" t="s">
        <v>143</v>
      </c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100"/>
      <c r="BT24" s="124">
        <f>0.06*AT24*365*'[1]хар-ка по 75-му'!D29*'[1]хар-ка по 75-му'!C50*(DI16)</f>
        <v>0</v>
      </c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6"/>
      <c r="CL24" s="124">
        <f>BT24/('[1]хар-ка по 75-му'!E45+'[1]хар-ка по 75-му'!F48)/12</f>
        <v>0</v>
      </c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6"/>
    </row>
    <row r="25" spans="1:108" ht="17.25" customHeight="1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6"/>
      <c r="AS25" s="107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9"/>
      <c r="BT25" s="127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9"/>
      <c r="CL25" s="127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9"/>
    </row>
    <row r="26" spans="1:108" ht="15.75" customHeight="1">
      <c r="A26" s="94"/>
      <c r="B26" s="95" t="s">
        <v>144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6"/>
      <c r="AS26" s="94"/>
      <c r="AT26" s="97">
        <v>0</v>
      </c>
      <c r="AU26" s="97"/>
      <c r="AV26" s="97"/>
      <c r="AW26" s="97"/>
      <c r="AX26" s="97"/>
      <c r="AY26" s="97"/>
      <c r="AZ26" s="98"/>
      <c r="BA26" s="99" t="s">
        <v>141</v>
      </c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100"/>
      <c r="BT26" s="124">
        <v>0</v>
      </c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6"/>
      <c r="CL26" s="124">
        <v>0</v>
      </c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6"/>
    </row>
    <row r="27" spans="1:108" ht="17.25" customHeight="1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6"/>
      <c r="AS27" s="107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9"/>
      <c r="BT27" s="127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9"/>
      <c r="CL27" s="127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9"/>
    </row>
    <row r="28" spans="1:108" ht="15.75" customHeight="1">
      <c r="A28" s="94"/>
      <c r="B28" s="95" t="s">
        <v>145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6"/>
      <c r="AS28" s="94"/>
      <c r="AT28" s="97">
        <v>0</v>
      </c>
      <c r="AU28" s="97"/>
      <c r="AV28" s="97"/>
      <c r="AW28" s="97"/>
      <c r="AX28" s="97"/>
      <c r="AY28" s="97"/>
      <c r="AZ28" s="98"/>
      <c r="BA28" s="112" t="s">
        <v>146</v>
      </c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3"/>
      <c r="BT28" s="124">
        <v>0</v>
      </c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6"/>
      <c r="CL28" s="124">
        <f>BT28/('[1]хар-ка по 75-му'!E45+'[1]хар-ка по 75-му'!F48)/12</f>
        <v>0</v>
      </c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6"/>
    </row>
    <row r="29" spans="1:108" ht="17.25" customHeight="1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6"/>
      <c r="AS29" s="107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9"/>
      <c r="BT29" s="127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9"/>
      <c r="CL29" s="127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9"/>
    </row>
    <row r="30" spans="1:108" ht="32.25" customHeight="1">
      <c r="A30" s="39" t="s">
        <v>147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</row>
    <row r="31" spans="1:123" ht="15.75" customHeight="1">
      <c r="A31" s="94"/>
      <c r="B31" s="95" t="s">
        <v>148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6"/>
      <c r="AS31" s="94"/>
      <c r="AT31" s="97">
        <v>3</v>
      </c>
      <c r="AU31" s="97"/>
      <c r="AV31" s="97"/>
      <c r="AW31" s="97"/>
      <c r="AX31" s="97"/>
      <c r="AY31" s="97"/>
      <c r="AZ31" s="98"/>
      <c r="BA31" s="99" t="s">
        <v>141</v>
      </c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100"/>
      <c r="BT31" s="124">
        <f>(('[1]оплата труда'!M43+'[1]материалы'!G49+'[1]Охрана труда'!F46)*DH16)</f>
        <v>1931.939977329764</v>
      </c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6"/>
      <c r="CL31" s="124">
        <f>BT31/('[1]хар-ка по 75-му'!$E$45+'[1]хар-ка по 75-му'!F48)/12</f>
        <v>1.118797763105029</v>
      </c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6"/>
      <c r="DK31" s="114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04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6"/>
      <c r="AS32" s="107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9"/>
      <c r="BT32" s="127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9"/>
      <c r="CL32" s="127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9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94"/>
      <c r="B33" s="95" t="s">
        <v>149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6"/>
      <c r="AS33" s="94"/>
      <c r="AT33" s="97">
        <v>0</v>
      </c>
      <c r="AU33" s="97"/>
      <c r="AV33" s="97"/>
      <c r="AW33" s="97"/>
      <c r="AX33" s="97"/>
      <c r="AY33" s="97"/>
      <c r="AZ33" s="98"/>
      <c r="BA33" s="99" t="s">
        <v>141</v>
      </c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100"/>
      <c r="BT33" s="124">
        <v>0</v>
      </c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6"/>
      <c r="CL33" s="124">
        <f>BT33/('[1]хар-ка по 75-му'!$E$45+'[1]хар-ка по 75-му'!F48)/12</f>
        <v>0</v>
      </c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6"/>
    </row>
    <row r="34" spans="1:108" ht="17.25" customHeight="1">
      <c r="A34" s="104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6"/>
      <c r="AS34" s="107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9"/>
      <c r="BT34" s="127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9"/>
      <c r="CL34" s="127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9"/>
    </row>
    <row r="35" spans="1:108" ht="15.75" customHeight="1">
      <c r="A35" s="94"/>
      <c r="B35" s="95" t="s">
        <v>150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6"/>
      <c r="AS35" s="94"/>
      <c r="AT35" s="97">
        <v>3</v>
      </c>
      <c r="AU35" s="97"/>
      <c r="AV35" s="97"/>
      <c r="AW35" s="97"/>
      <c r="AX35" s="97"/>
      <c r="AY35" s="97"/>
      <c r="AZ35" s="98"/>
      <c r="BA35" s="99" t="s">
        <v>141</v>
      </c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100"/>
      <c r="BT35" s="124">
        <f>(('[1]оплата труда'!M68+'[1]материалы'!G60+'[1]Охрана труда'!F48)*DH16)</f>
        <v>1535.9337545983708</v>
      </c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6"/>
      <c r="CL35" s="124">
        <f>BT35/('[1]хар-ка по 75-му'!$E$45+'[1]хар-ка по 75-му'!F48)/12</f>
        <v>0.8894682387064923</v>
      </c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6"/>
    </row>
    <row r="36" spans="1:108" ht="35.25" customHeight="1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6"/>
      <c r="AS36" s="107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9"/>
      <c r="BT36" s="127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9"/>
      <c r="CL36" s="127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9"/>
    </row>
    <row r="37" spans="1:108" ht="47.25" customHeight="1">
      <c r="A37" s="94"/>
      <c r="B37" s="95" t="s">
        <v>151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6"/>
      <c r="AS37" s="94"/>
      <c r="AT37" s="95" t="s">
        <v>152</v>
      </c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6"/>
      <c r="BT37" s="124">
        <f>(('[1]оплата труда'!M81+'[1]материалы'!G70+'[1]Охрана труда'!F49)*DH16)*1</f>
        <v>4024.9571189136377</v>
      </c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6"/>
      <c r="CL37" s="124">
        <f>BT37/('[1]хар-ка по 75-му'!E45+'[1]хар-ка по 75-му'!F48)/12</f>
        <v>2.3308762560305984</v>
      </c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6"/>
    </row>
    <row r="38" spans="1:108" ht="15.75" customHeight="1">
      <c r="A38" s="115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7"/>
      <c r="AS38" s="115"/>
      <c r="AT38" s="34" t="s">
        <v>153</v>
      </c>
      <c r="AU38" s="34"/>
      <c r="AV38" s="34"/>
      <c r="AW38" s="34"/>
      <c r="AX38" s="34"/>
      <c r="AY38" s="34"/>
      <c r="AZ38" s="88"/>
      <c r="BA38" s="36"/>
      <c r="BB38" s="36"/>
      <c r="BC38" s="36"/>
      <c r="BD38" s="36"/>
      <c r="BE38" s="84">
        <v>2</v>
      </c>
      <c r="BF38" s="84"/>
      <c r="BG38" s="84"/>
      <c r="BH38" s="84"/>
      <c r="BI38" s="84"/>
      <c r="BJ38" s="84"/>
      <c r="BK38" s="36"/>
      <c r="BL38" s="36" t="s">
        <v>154</v>
      </c>
      <c r="BN38" s="36"/>
      <c r="BO38" s="36"/>
      <c r="BP38" s="36"/>
      <c r="BQ38" s="36"/>
      <c r="BR38" s="36"/>
      <c r="BS38" s="118"/>
      <c r="BT38" s="168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70"/>
      <c r="CL38" s="168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70"/>
    </row>
    <row r="39" spans="1:108" ht="32.25" customHeight="1">
      <c r="A39" s="104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6"/>
      <c r="AS39" s="119"/>
      <c r="AT39" s="105" t="s">
        <v>155</v>
      </c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6"/>
      <c r="BT39" s="127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9"/>
      <c r="CL39" s="127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9"/>
    </row>
    <row r="40" spans="1:108" ht="14.25" customHeight="1">
      <c r="A40" s="120"/>
      <c r="B40" s="95" t="s">
        <v>156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6"/>
      <c r="AS40" s="121" t="s">
        <v>157</v>
      </c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3"/>
      <c r="BT40" s="124">
        <f>'[1]ЖБО'!F88</f>
        <v>14293.454068045547</v>
      </c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6"/>
      <c r="CL40" s="124">
        <f>BT40/'[1]хар-ка по 75-му'!E45/12</f>
        <v>8.277423018326122</v>
      </c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6"/>
    </row>
    <row r="41" spans="1:108" ht="3.75" customHeight="1">
      <c r="A41" s="120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6"/>
      <c r="AS41" s="107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9"/>
      <c r="BT41" s="127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9"/>
      <c r="CL41" s="127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9"/>
    </row>
    <row r="42" spans="1:108" ht="15.75" customHeight="1">
      <c r="A42" s="94"/>
      <c r="B42" s="95" t="s">
        <v>158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6"/>
      <c r="AS42" s="121" t="s">
        <v>157</v>
      </c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3"/>
      <c r="BT42" s="124">
        <f>CL42*('[1]хар-ка по 75-му'!$E$45+'[1]хар-ка по 75-му'!F48)*12</f>
        <v>1873.7019</v>
      </c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6"/>
      <c r="CL42" s="124">
        <f>'[1]ТБО'!G7</f>
        <v>1.0850717512161223</v>
      </c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6"/>
    </row>
    <row r="43" spans="1:108" ht="31.5" customHeigh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6"/>
      <c r="AS43" s="107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9"/>
      <c r="BT43" s="127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9"/>
      <c r="CL43" s="127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9"/>
    </row>
    <row r="44" spans="1:108" ht="17.25" customHeight="1">
      <c r="A44" s="39" t="s">
        <v>159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</row>
    <row r="45" spans="1:108" ht="15.75" customHeight="1">
      <c r="A45" s="94"/>
      <c r="B45" s="95" t="s">
        <v>160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6"/>
      <c r="AS45" s="94"/>
      <c r="AT45" s="97">
        <v>0</v>
      </c>
      <c r="AU45" s="97"/>
      <c r="AV45" s="97"/>
      <c r="AW45" s="97"/>
      <c r="AX45" s="97"/>
      <c r="AY45" s="97"/>
      <c r="AZ45" s="98"/>
      <c r="BA45" s="112" t="s">
        <v>161</v>
      </c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3"/>
      <c r="BT45" s="124">
        <f>(('[1]оплата труда'!M91+'[1]материалы'!G81+'[1]Охрана труда'!F73)*DH16)</f>
        <v>0</v>
      </c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6"/>
      <c r="CL45" s="124">
        <f>BT45/('[1]хар-ка по 75-му'!E45+'[1]хар-ка по 75-му'!F48)/12</f>
        <v>0</v>
      </c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6"/>
    </row>
    <row r="46" spans="1:108" ht="17.25" customHeight="1">
      <c r="A46" s="104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6"/>
      <c r="AS46" s="107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9"/>
      <c r="BT46" s="127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9"/>
      <c r="CL46" s="127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9"/>
    </row>
    <row r="47" spans="1:108" ht="15.75" customHeight="1">
      <c r="A47" s="94"/>
      <c r="B47" s="95" t="s">
        <v>162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6"/>
      <c r="AS47" s="94"/>
      <c r="AT47" s="97">
        <v>0</v>
      </c>
      <c r="AU47" s="97"/>
      <c r="AV47" s="97"/>
      <c r="AW47" s="97"/>
      <c r="AX47" s="97"/>
      <c r="AY47" s="97"/>
      <c r="AZ47" s="98"/>
      <c r="BA47" s="112" t="s">
        <v>161</v>
      </c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3"/>
      <c r="BT47" s="124">
        <f>('[1]оплата труда'!M108+'[1]материалы'!I94+'[1]Охрана труда'!F74)</f>
        <v>0</v>
      </c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6"/>
      <c r="CL47" s="124">
        <f>BT47/('[1]хар-ка по 75-му'!E45+'[1]хар-ка по 75-му'!F48)/12</f>
        <v>0</v>
      </c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6"/>
    </row>
    <row r="48" spans="1:108" ht="63.75" customHeight="1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6"/>
      <c r="AS48" s="107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9"/>
      <c r="BT48" s="127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9"/>
      <c r="CL48" s="127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9"/>
    </row>
    <row r="49" spans="1:108" ht="31.5" customHeight="1">
      <c r="A49" s="94"/>
      <c r="B49" s="95" t="s">
        <v>163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6"/>
      <c r="AS49" s="94"/>
      <c r="AT49" s="95" t="s">
        <v>164</v>
      </c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6"/>
      <c r="BT49" s="124">
        <f>(('[1]оплата труда'!M116+'[1]материалы'!H102+'[1]Охрана труда'!F75)*DH16)</f>
        <v>0</v>
      </c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6"/>
      <c r="CL49" s="124">
        <f>BT49/('[1]хар-ка по 75-му'!E45+'[1]хар-ка по 75-му'!F48)/12</f>
        <v>0</v>
      </c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6"/>
    </row>
    <row r="50" spans="1:108" ht="15.75" customHeight="1">
      <c r="A50" s="115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7"/>
      <c r="AS50" s="115"/>
      <c r="AT50" s="34" t="s">
        <v>165</v>
      </c>
      <c r="AU50" s="34"/>
      <c r="AV50" s="34"/>
      <c r="AW50" s="34"/>
      <c r="AX50" s="34"/>
      <c r="AY50" s="34"/>
      <c r="AZ50" s="88"/>
      <c r="BA50" s="36"/>
      <c r="BB50" s="36"/>
      <c r="BC50" s="36"/>
      <c r="BD50" s="36"/>
      <c r="BE50" s="84" t="s">
        <v>166</v>
      </c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118"/>
      <c r="BT50" s="168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70"/>
      <c r="CL50" s="168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70"/>
    </row>
    <row r="51" spans="1:108" ht="49.5" customHeight="1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6"/>
      <c r="AS51" s="119"/>
      <c r="AT51" s="105" t="s">
        <v>167</v>
      </c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6"/>
      <c r="BT51" s="127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9"/>
      <c r="CL51" s="127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9"/>
    </row>
    <row r="52" spans="1:108" ht="15" customHeight="1">
      <c r="A52" s="120"/>
      <c r="B52" s="95" t="s">
        <v>168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6"/>
      <c r="AS52" s="115"/>
      <c r="AT52" s="130">
        <v>0</v>
      </c>
      <c r="AU52" s="130"/>
      <c r="AV52" s="130"/>
      <c r="AW52" s="130"/>
      <c r="AX52" s="130"/>
      <c r="AY52" s="130"/>
      <c r="AZ52" s="131"/>
      <c r="BA52" s="132" t="s">
        <v>161</v>
      </c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3"/>
      <c r="BT52" s="124">
        <f>('[1]оплата труда'!M126+'[1]оплата труда'!M137+'[1]материалы'!H111+'[1]Охрана труда'!F76)*DH16</f>
        <v>0</v>
      </c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6"/>
      <c r="CL52" s="124">
        <f>BT52/('[1]хар-ка по 75-му'!E45+'[1]хар-ка по 75-му'!F48)/12</f>
        <v>0</v>
      </c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6"/>
    </row>
    <row r="53" spans="1:108" ht="17.25" customHeight="1">
      <c r="A53" s="120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6"/>
      <c r="AS53" s="115"/>
      <c r="AT53" s="134"/>
      <c r="AU53" s="134"/>
      <c r="AV53" s="134"/>
      <c r="AW53" s="134"/>
      <c r="AX53" s="134"/>
      <c r="AY53" s="134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3"/>
      <c r="BT53" s="127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9"/>
      <c r="CL53" s="127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9"/>
    </row>
    <row r="54" spans="1:108" ht="15.75" customHeight="1">
      <c r="A54" s="94"/>
      <c r="B54" s="95" t="s">
        <v>169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6"/>
      <c r="AS54" s="94"/>
      <c r="AT54" s="97">
        <v>0</v>
      </c>
      <c r="AU54" s="97"/>
      <c r="AV54" s="97"/>
      <c r="AW54" s="97"/>
      <c r="AX54" s="97"/>
      <c r="AY54" s="97"/>
      <c r="AZ54" s="98"/>
      <c r="BA54" s="112" t="s">
        <v>170</v>
      </c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3"/>
      <c r="BT54" s="124">
        <v>0</v>
      </c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6"/>
      <c r="CL54" s="124">
        <f>BT54/('[1]хар-ка по 75-му'!E45+'[1]хар-ка по 75-му'!F48)/12</f>
        <v>0</v>
      </c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6"/>
    </row>
    <row r="55" spans="1:108" ht="16.5" customHeight="1">
      <c r="A55" s="104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6"/>
      <c r="AS55" s="107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9"/>
      <c r="BT55" s="127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9"/>
      <c r="CL55" s="127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9"/>
    </row>
    <row r="56" spans="1:108" ht="17.25" customHeight="1">
      <c r="A56" s="39" t="s">
        <v>171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</row>
    <row r="57" spans="1:108" ht="32.25" customHeight="1">
      <c r="A57" s="94"/>
      <c r="B57" s="95" t="s">
        <v>172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6"/>
      <c r="AS57" s="94"/>
      <c r="AT57" s="95" t="s">
        <v>173</v>
      </c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6"/>
      <c r="BT57" s="124">
        <f>(('[1]оплата труда'!M172+'[1]материалы'!H139+'[1]Охрана труда'!F220)*DH16)</f>
        <v>122.47756742274383</v>
      </c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6"/>
      <c r="CL57" s="124">
        <f>BT57/('[1]хар-ка по 75-му'!E45+'[1]хар-ка по 75-му'!F48)/12</f>
        <v>0.070927477080579</v>
      </c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6"/>
    </row>
    <row r="58" spans="1:108" ht="15" customHeight="1">
      <c r="A58" s="115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7"/>
      <c r="AS58" s="115"/>
      <c r="AT58" s="34" t="s">
        <v>174</v>
      </c>
      <c r="AU58" s="34"/>
      <c r="AV58" s="34"/>
      <c r="AW58" s="34"/>
      <c r="AX58" s="34"/>
      <c r="AY58" s="34"/>
      <c r="AZ58" s="88"/>
      <c r="BA58" s="36"/>
      <c r="BB58" s="36"/>
      <c r="BC58" s="36"/>
      <c r="BD58" s="36"/>
      <c r="BE58" s="84">
        <v>0</v>
      </c>
      <c r="BF58" s="84"/>
      <c r="BG58" s="84"/>
      <c r="BH58" s="84"/>
      <c r="BI58" s="84"/>
      <c r="BJ58" s="84"/>
      <c r="BK58" s="36"/>
      <c r="BL58" s="36" t="s">
        <v>175</v>
      </c>
      <c r="BN58" s="36"/>
      <c r="BO58" s="36"/>
      <c r="BP58" s="36"/>
      <c r="BQ58" s="36"/>
      <c r="BR58" s="36"/>
      <c r="BS58" s="118"/>
      <c r="BT58" s="168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70"/>
      <c r="CL58" s="168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70"/>
    </row>
    <row r="59" spans="1:108" ht="63" customHeight="1">
      <c r="A59" s="115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7"/>
      <c r="AS59" s="115"/>
      <c r="AT59" s="116" t="s">
        <v>176</v>
      </c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7"/>
      <c r="BT59" s="168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70"/>
      <c r="CL59" s="168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69"/>
      <c r="DA59" s="169"/>
      <c r="DB59" s="169"/>
      <c r="DC59" s="169"/>
      <c r="DD59" s="170"/>
    </row>
    <row r="60" spans="1:108" ht="15.75" customHeight="1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7"/>
      <c r="AS60" s="115"/>
      <c r="AT60" s="84">
        <v>0</v>
      </c>
      <c r="AU60" s="84"/>
      <c r="AV60" s="84"/>
      <c r="AW60" s="84"/>
      <c r="AX60" s="84"/>
      <c r="AY60" s="84"/>
      <c r="AZ60" s="88"/>
      <c r="BA60" s="135" t="s">
        <v>177</v>
      </c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6"/>
      <c r="BT60" s="168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70"/>
      <c r="CL60" s="168"/>
      <c r="CM60" s="169"/>
      <c r="CN60" s="169"/>
      <c r="CO60" s="169"/>
      <c r="CP60" s="169"/>
      <c r="CQ60" s="169"/>
      <c r="CR60" s="169"/>
      <c r="CS60" s="169"/>
      <c r="CT60" s="169"/>
      <c r="CU60" s="169"/>
      <c r="CV60" s="169"/>
      <c r="CW60" s="169"/>
      <c r="CX60" s="169"/>
      <c r="CY60" s="169"/>
      <c r="CZ60" s="169"/>
      <c r="DA60" s="169"/>
      <c r="DB60" s="169"/>
      <c r="DC60" s="169"/>
      <c r="DD60" s="170"/>
    </row>
    <row r="61" spans="1:108" ht="79.5" customHeight="1">
      <c r="A61" s="115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7"/>
      <c r="AS61" s="115"/>
      <c r="AT61" s="116" t="s">
        <v>178</v>
      </c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7"/>
      <c r="BT61" s="168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70"/>
      <c r="CL61" s="168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69"/>
      <c r="DD61" s="170"/>
    </row>
    <row r="62" spans="1:108" ht="15.75" customHeight="1">
      <c r="A62" s="115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7"/>
      <c r="AS62" s="115"/>
      <c r="AT62" s="84">
        <v>2</v>
      </c>
      <c r="AU62" s="84"/>
      <c r="AV62" s="84"/>
      <c r="AW62" s="84"/>
      <c r="AX62" s="84"/>
      <c r="AY62" s="84"/>
      <c r="AZ62" s="88"/>
      <c r="BA62" s="135" t="s">
        <v>161</v>
      </c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6"/>
      <c r="BT62" s="168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70"/>
      <c r="CL62" s="168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  <c r="CW62" s="169"/>
      <c r="CX62" s="169"/>
      <c r="CY62" s="169"/>
      <c r="CZ62" s="169"/>
      <c r="DA62" s="169"/>
      <c r="DB62" s="169"/>
      <c r="DC62" s="169"/>
      <c r="DD62" s="170"/>
    </row>
    <row r="63" spans="1:108" ht="3" customHeight="1">
      <c r="A63" s="104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6"/>
      <c r="AS63" s="119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7"/>
      <c r="BT63" s="127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9"/>
      <c r="CL63" s="127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9"/>
    </row>
    <row r="64" spans="1:108" ht="21.75" customHeight="1">
      <c r="A64" s="104"/>
      <c r="B64" s="95" t="s">
        <v>179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6"/>
      <c r="AS64" s="94"/>
      <c r="AT64" s="138" t="s">
        <v>157</v>
      </c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9"/>
      <c r="BT64" s="124">
        <f>'[1]оплата труда'!M182+'[1]Охрана труда'!F221+'[1]материалы'!H149</f>
        <v>0</v>
      </c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6"/>
      <c r="CL64" s="124">
        <f>BT64/('[1]хар-ка по 75-му'!E45+'[1]хар-ка по 75-му'!F48)/12</f>
        <v>0</v>
      </c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6"/>
    </row>
    <row r="65" spans="1:108" ht="9.75" customHeight="1">
      <c r="A65" s="104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6"/>
      <c r="AS65" s="107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9"/>
      <c r="BT65" s="127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9"/>
      <c r="CL65" s="127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9"/>
    </row>
    <row r="66" spans="1:108" ht="25.5" customHeight="1">
      <c r="A66" s="120"/>
      <c r="B66" s="95" t="str">
        <f>'[1]оплата труда'!A184</f>
        <v>18. Ремонт фундаментов под стенами существующих зданий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6"/>
      <c r="AS66" s="138" t="s">
        <v>157</v>
      </c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9"/>
      <c r="BS66" s="140"/>
      <c r="BT66" s="124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951.5940821902826</v>
      </c>
      <c r="BU66" s="125"/>
      <c r="BV66" s="125"/>
      <c r="BW66" s="125"/>
      <c r="BX66" s="125"/>
      <c r="BY66" s="125"/>
      <c r="BZ66" s="125"/>
      <c r="CA66" s="125"/>
      <c r="CB66" s="125"/>
      <c r="CC66" s="125"/>
      <c r="CD66" s="125"/>
      <c r="CE66" s="125"/>
      <c r="CF66" s="125"/>
      <c r="CG66" s="125"/>
      <c r="CH66" s="125"/>
      <c r="CI66" s="125"/>
      <c r="CJ66" s="125"/>
      <c r="CK66" s="126"/>
      <c r="CL66" s="124">
        <f>BT66/('[1]хар-ка по 75-му'!E45+'[1]хар-ка по 75-му'!F48)/12*'[1]перечень по 75-му'!DH16</f>
        <v>0.5510737098623365</v>
      </c>
      <c r="CM66" s="125"/>
      <c r="CN66" s="125"/>
      <c r="CO66" s="125"/>
      <c r="CP66" s="125"/>
      <c r="CQ66" s="125"/>
      <c r="CR66" s="125"/>
      <c r="CS66" s="125"/>
      <c r="CT66" s="125"/>
      <c r="CU66" s="125"/>
      <c r="CV66" s="125"/>
      <c r="CW66" s="125"/>
      <c r="CX66" s="125"/>
      <c r="CY66" s="125"/>
      <c r="CZ66" s="125"/>
      <c r="DA66" s="125"/>
      <c r="DB66" s="125"/>
      <c r="DC66" s="125"/>
      <c r="DD66" s="126"/>
    </row>
    <row r="67" spans="1:108" ht="9" customHeight="1">
      <c r="A67" s="120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6"/>
      <c r="AS67" s="110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111"/>
      <c r="BT67" s="127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9"/>
      <c r="CL67" s="127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9"/>
    </row>
    <row r="68" spans="1:108" ht="25.5" customHeight="1">
      <c r="A68" s="120"/>
      <c r="B68" s="95" t="str">
        <f>'[1]оплата труда'!A228</f>
        <v>19. Устранение повреждений ступеней, полов в местах общего пользования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6"/>
      <c r="AS68" s="121" t="s">
        <v>157</v>
      </c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3"/>
      <c r="BT68" s="124">
        <f>('[1]оплата труда'!M236+'[1]оплата труда'!M246+'[1]материалы'!H186+'[1]Охрана труда'!F223)</f>
        <v>977.540027746174</v>
      </c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6"/>
      <c r="CL68" s="124">
        <f>BT68/('[1]хар-ка по 75-му'!E45+'[1]хар-ка по 75-му'!F48)/12</f>
        <v>0.5660991589912984</v>
      </c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25"/>
      <c r="DD68" s="126"/>
    </row>
    <row r="69" spans="1:108" ht="21" customHeight="1">
      <c r="A69" s="120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6"/>
      <c r="AS69" s="107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9"/>
      <c r="BT69" s="127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9"/>
      <c r="CL69" s="127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9"/>
    </row>
    <row r="70" spans="1:108" ht="25.5" customHeight="1">
      <c r="A70" s="120"/>
      <c r="B70" s="95" t="str">
        <f>'[1]оплата труда'!A248</f>
        <v>20. Частичный ремонт кровли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6"/>
      <c r="AS70" s="121" t="s">
        <v>157</v>
      </c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3"/>
      <c r="BT70" s="124">
        <f>'[1]оплата труда'!M258+'[1]Охрана труда'!F224+'[1]материалы'!H199</f>
        <v>700.5368648512379</v>
      </c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6"/>
      <c r="CL70" s="124">
        <f>BT70/('[1]хар-ка по 75-му'!E45+'[1]хар-ка по 75-му'!F48)/12</f>
        <v>0.40568500396759194</v>
      </c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5"/>
      <c r="DC70" s="125"/>
      <c r="DD70" s="126"/>
    </row>
    <row r="71" spans="1:108" ht="4.5" customHeight="1">
      <c r="A71" s="120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6"/>
      <c r="AS71" s="141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6"/>
      <c r="BT71" s="127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9"/>
      <c r="CL71" s="127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9"/>
    </row>
    <row r="72" spans="1:108" ht="25.5" customHeight="1">
      <c r="A72" s="120"/>
      <c r="B72" s="95" t="s">
        <v>180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121" t="s">
        <v>157</v>
      </c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3"/>
      <c r="BT72" s="125">
        <f>'[1]оплата труда'!M270+'[1]Охрана труда'!F225+'[1]материалы'!H208</f>
        <v>0</v>
      </c>
      <c r="BU72" s="125"/>
      <c r="BV72" s="125"/>
      <c r="BW72" s="125"/>
      <c r="BX72" s="125"/>
      <c r="BY72" s="125"/>
      <c r="BZ72" s="125"/>
      <c r="CA72" s="125"/>
      <c r="CB72" s="125"/>
      <c r="CC72" s="125"/>
      <c r="CD72" s="125"/>
      <c r="CE72" s="125"/>
      <c r="CF72" s="125"/>
      <c r="CG72" s="125"/>
      <c r="CH72" s="125"/>
      <c r="CI72" s="125"/>
      <c r="CJ72" s="125"/>
      <c r="CK72" s="126"/>
      <c r="CL72" s="124">
        <f>BT72/('[1]хар-ка по 75-му'!E45+'[1]хар-ка по 75-му'!F48)/12</f>
        <v>0</v>
      </c>
      <c r="CM72" s="125"/>
      <c r="CN72" s="125"/>
      <c r="CO72" s="125"/>
      <c r="CP72" s="125"/>
      <c r="CQ72" s="125"/>
      <c r="CR72" s="125"/>
      <c r="CS72" s="125"/>
      <c r="CT72" s="125"/>
      <c r="CU72" s="125"/>
      <c r="CV72" s="125"/>
      <c r="CW72" s="125"/>
      <c r="CX72" s="125"/>
      <c r="CY72" s="125"/>
      <c r="CZ72" s="125"/>
      <c r="DA72" s="125"/>
      <c r="DB72" s="125"/>
      <c r="DC72" s="125"/>
      <c r="DD72" s="126"/>
    </row>
    <row r="73" spans="1:108" ht="9" customHeight="1">
      <c r="A73" s="120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42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4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9"/>
      <c r="CL73" s="127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9"/>
    </row>
    <row r="74" spans="2:108" ht="25.5" customHeight="1">
      <c r="B74" s="95" t="str">
        <f>'[1]оплата труда'!A272</f>
        <v>22. Устранение засоров внутренних канализационных трубопроводов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121" t="s">
        <v>157</v>
      </c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3"/>
      <c r="BT74" s="125">
        <f>'[1]оплата труда'!M278+'[1]Охрана труда'!F226+'[1]материалы'!H214</f>
        <v>0</v>
      </c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6"/>
      <c r="CL74" s="124">
        <f>BT74/('[1]хар-ка по 75-му'!$E$45+'[1]хар-ка по 75-му'!$F$48)/12</f>
        <v>0</v>
      </c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25"/>
      <c r="DD74" s="126"/>
    </row>
    <row r="75" spans="1:112" ht="25.5" customHeight="1">
      <c r="A75" s="14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42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4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9"/>
      <c r="CL75" s="127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9"/>
      <c r="DH75" s="146"/>
    </row>
    <row r="76" spans="1:108" ht="16.5" customHeight="1">
      <c r="A76" s="147"/>
      <c r="B76" s="45" t="str">
        <f>'[1]оплата труда'!A280</f>
        <v>23. Притирка  запорной  арматуры без снятия с места в системе отопления         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121" t="s">
        <v>157</v>
      </c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3"/>
      <c r="BT76" s="125">
        <f>'[1]оплата труда'!M287+'[1]Охрана труда'!F227+'[1]материалы'!H220</f>
        <v>0</v>
      </c>
      <c r="BU76" s="125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6"/>
      <c r="CL76" s="124">
        <f>BT76/('[1]хар-ка по 75-му'!$E$45+'[1]хар-ка по 75-му'!$F$48)/12</f>
        <v>0</v>
      </c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  <c r="CW76" s="125"/>
      <c r="CX76" s="125"/>
      <c r="CY76" s="125"/>
      <c r="CZ76" s="125"/>
      <c r="DA76" s="125"/>
      <c r="DB76" s="125"/>
      <c r="DC76" s="125"/>
      <c r="DD76" s="126"/>
    </row>
    <row r="77" spans="1:108" ht="30" customHeight="1">
      <c r="A77" s="147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110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111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9"/>
      <c r="CL77" s="127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9"/>
    </row>
    <row r="78" spans="1:108" ht="16.5" customHeight="1">
      <c r="A78" s="147"/>
      <c r="B78" s="45" t="str">
        <f>'[1]оплата труда'!A289</f>
        <v>24. Укрепление крючков для  труб и приборов центрального отопления. 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148" t="s">
        <v>157</v>
      </c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50"/>
      <c r="BT78" s="124">
        <f>'[1]оплата труда'!M295+'[1]Охрана труда'!F228+'[1]материалы'!H227</f>
        <v>0</v>
      </c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6"/>
      <c r="CL78" s="124">
        <f>BT78/('[1]хар-ка по 75-му'!$E$45+'[1]хар-ка по 75-му'!$F$48)/12</f>
        <v>0</v>
      </c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6"/>
    </row>
    <row r="79" spans="1:108" ht="16.5" customHeight="1">
      <c r="A79" s="147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151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3"/>
      <c r="BT79" s="127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9"/>
      <c r="CL79" s="127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9"/>
    </row>
    <row r="80" spans="1:108" ht="16.5" customHeight="1">
      <c r="A80" s="147"/>
      <c r="B80" s="45" t="str">
        <f>'[1]оплата труда'!A297</f>
        <v>25. Ликвидация воздушных пробок в системе отопления в стояке.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148" t="s">
        <v>157</v>
      </c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50"/>
      <c r="BT80" s="124">
        <f>'[1]оплата труда'!M302+'[1]Охрана труда'!F229+'[1]материалы'!C230</f>
        <v>0</v>
      </c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6"/>
      <c r="CL80" s="124">
        <f>BT80/('[1]хар-ка по 75-му'!$E$45+'[1]хар-ка по 75-му'!$F$48)/12</f>
        <v>0</v>
      </c>
      <c r="CM80" s="125"/>
      <c r="CN80" s="125"/>
      <c r="CO80" s="125"/>
      <c r="CP80" s="125"/>
      <c r="CQ80" s="125"/>
      <c r="CR80" s="125"/>
      <c r="CS80" s="125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D80" s="126"/>
    </row>
    <row r="81" spans="1:108" ht="16.5" customHeight="1">
      <c r="A81" s="147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151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152"/>
      <c r="BQ81" s="152"/>
      <c r="BR81" s="152"/>
      <c r="BS81" s="153"/>
      <c r="BT81" s="127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9"/>
      <c r="CL81" s="127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9"/>
    </row>
    <row r="82" spans="1:108" ht="16.5" customHeight="1">
      <c r="A82" s="147"/>
      <c r="B82" s="45" t="str">
        <f>'[1]оплата труда'!A305</f>
        <v>26. Восстановление    разрушенной тепловой изоляции   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148" t="s">
        <v>157</v>
      </c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50"/>
      <c r="BT82" s="124">
        <f>'[1]оплата труда'!M312+'[1]Охрана труда'!F230+'[1]материалы'!H237</f>
        <v>0</v>
      </c>
      <c r="BU82" s="125"/>
      <c r="BV82" s="125"/>
      <c r="BW82" s="125"/>
      <c r="BX82" s="125"/>
      <c r="BY82" s="125"/>
      <c r="BZ82" s="125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6"/>
      <c r="CL82" s="124">
        <f>BT82/('[1]хар-ка по 75-му'!$E$45+'[1]хар-ка по 75-му'!$F$48)/12</f>
        <v>0</v>
      </c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6"/>
    </row>
    <row r="83" spans="1:108" ht="16.5" customHeight="1">
      <c r="A83" s="147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151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3"/>
      <c r="BT83" s="127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9"/>
      <c r="CL83" s="127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9"/>
    </row>
    <row r="84" spans="1:108" ht="16.5" customHeight="1">
      <c r="A84" s="147"/>
      <c r="B84" s="45" t="str">
        <f>'[1]оплата труда'!A314</f>
        <v>27. Осмотр системы  центрального отопления  (квартирные устройства)  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148" t="s">
        <v>157</v>
      </c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50"/>
      <c r="BT84" s="124">
        <f>'[1]оплата труда'!M319+'[1]Охрана труда'!F231+'[1]материалы'!C240</f>
        <v>0</v>
      </c>
      <c r="BU84" s="125"/>
      <c r="BV84" s="125"/>
      <c r="BW84" s="125"/>
      <c r="BX84" s="125"/>
      <c r="BY84" s="125"/>
      <c r="BZ84" s="125"/>
      <c r="CA84" s="125"/>
      <c r="CB84" s="125"/>
      <c r="CC84" s="125"/>
      <c r="CD84" s="125"/>
      <c r="CE84" s="125"/>
      <c r="CF84" s="125"/>
      <c r="CG84" s="125"/>
      <c r="CH84" s="125"/>
      <c r="CI84" s="125"/>
      <c r="CJ84" s="125"/>
      <c r="CK84" s="126"/>
      <c r="CL84" s="124">
        <f>BT84/('[1]хар-ка по 75-му'!$E$45+'[1]хар-ка по 75-му'!$F$48)/12</f>
        <v>0</v>
      </c>
      <c r="CM84" s="125"/>
      <c r="CN84" s="125"/>
      <c r="CO84" s="125"/>
      <c r="CP84" s="125"/>
      <c r="CQ84" s="125"/>
      <c r="CR84" s="125"/>
      <c r="CS84" s="125"/>
      <c r="CT84" s="125"/>
      <c r="CU84" s="125"/>
      <c r="CV84" s="125"/>
      <c r="CW84" s="125"/>
      <c r="CX84" s="125"/>
      <c r="CY84" s="125"/>
      <c r="CZ84" s="125"/>
      <c r="DA84" s="125"/>
      <c r="DB84" s="125"/>
      <c r="DC84" s="125"/>
      <c r="DD84" s="126"/>
    </row>
    <row r="85" spans="1:108" ht="31.5" customHeight="1">
      <c r="A85" s="120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151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  <c r="BI85" s="152"/>
      <c r="BJ85" s="152"/>
      <c r="BK85" s="152"/>
      <c r="BL85" s="152"/>
      <c r="BM85" s="152"/>
      <c r="BN85" s="152"/>
      <c r="BO85" s="152"/>
      <c r="BP85" s="152"/>
      <c r="BQ85" s="152"/>
      <c r="BR85" s="152"/>
      <c r="BS85" s="153"/>
      <c r="BT85" s="127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9"/>
      <c r="CL85" s="127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9"/>
    </row>
    <row r="86" spans="1:108" ht="31.5" customHeight="1">
      <c r="A86" s="120"/>
      <c r="B86" s="95" t="str">
        <f>'[1]оплата труда'!A321</f>
        <v>28.Проверка устройств отопления в чердачных и подвальных помещениях.       </v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6"/>
      <c r="AS86" s="148" t="s">
        <v>157</v>
      </c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50"/>
      <c r="BT86" s="124">
        <f>'[1]оплата труда'!M327+'[1]Охрана труда'!F232+'[1]материалы'!C243</f>
        <v>0</v>
      </c>
      <c r="BU86" s="125"/>
      <c r="BV86" s="125"/>
      <c r="BW86" s="125"/>
      <c r="BX86" s="125"/>
      <c r="BY86" s="125"/>
      <c r="BZ86" s="125"/>
      <c r="CA86" s="125"/>
      <c r="CB86" s="125"/>
      <c r="CC86" s="125"/>
      <c r="CD86" s="125"/>
      <c r="CE86" s="125"/>
      <c r="CF86" s="125"/>
      <c r="CG86" s="125"/>
      <c r="CH86" s="125"/>
      <c r="CI86" s="125"/>
      <c r="CJ86" s="125"/>
      <c r="CK86" s="126"/>
      <c r="CL86" s="124">
        <f>BT86/('[1]хар-ка по 75-му'!$E$45+'[1]хар-ка по 75-му'!$F$48)/12</f>
        <v>0</v>
      </c>
      <c r="CM86" s="125"/>
      <c r="CN86" s="125"/>
      <c r="CO86" s="125"/>
      <c r="CP86" s="125"/>
      <c r="CQ86" s="125"/>
      <c r="CR86" s="125"/>
      <c r="CS86" s="125"/>
      <c r="CT86" s="125"/>
      <c r="CU86" s="125"/>
      <c r="CV86" s="125"/>
      <c r="CW86" s="125"/>
      <c r="CX86" s="125"/>
      <c r="CY86" s="125"/>
      <c r="CZ86" s="125"/>
      <c r="DA86" s="125"/>
      <c r="DB86" s="125"/>
      <c r="DC86" s="125"/>
      <c r="DD86" s="126"/>
    </row>
    <row r="87" spans="1:108" ht="31.5" customHeight="1">
      <c r="A87" s="120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6"/>
      <c r="AS87" s="151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2"/>
      <c r="BK87" s="152"/>
      <c r="BL87" s="152"/>
      <c r="BM87" s="152"/>
      <c r="BN87" s="152"/>
      <c r="BO87" s="152"/>
      <c r="BP87" s="152"/>
      <c r="BQ87" s="152"/>
      <c r="BR87" s="152"/>
      <c r="BS87" s="153"/>
      <c r="BT87" s="127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9"/>
      <c r="CL87" s="127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9"/>
    </row>
    <row r="88" spans="1:108" ht="31.5" customHeight="1">
      <c r="A88" s="120"/>
      <c r="B88" s="95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6"/>
      <c r="AS88" s="148" t="s">
        <v>157</v>
      </c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50"/>
      <c r="BT88" s="124">
        <f>'[1]оплата труда'!M337+'[1]Охрана труда'!F233+'[1]материалы'!H256</f>
        <v>0</v>
      </c>
      <c r="BU88" s="125"/>
      <c r="BV88" s="125"/>
      <c r="BW88" s="125"/>
      <c r="BX88" s="125"/>
      <c r="BY88" s="125"/>
      <c r="BZ88" s="125"/>
      <c r="CA88" s="125"/>
      <c r="CB88" s="125"/>
      <c r="CC88" s="125"/>
      <c r="CD88" s="125"/>
      <c r="CE88" s="125"/>
      <c r="CF88" s="125"/>
      <c r="CG88" s="125"/>
      <c r="CH88" s="125"/>
      <c r="CI88" s="125"/>
      <c r="CJ88" s="125"/>
      <c r="CK88" s="126"/>
      <c r="CL88" s="124">
        <f>BT88/('[1]хар-ка по 75-му'!$E$45+'[1]хар-ка по 75-му'!$F$48)/12</f>
        <v>0</v>
      </c>
      <c r="CM88" s="125"/>
      <c r="CN88" s="125"/>
      <c r="CO88" s="125"/>
      <c r="CP88" s="125"/>
      <c r="CQ88" s="125"/>
      <c r="CR88" s="125"/>
      <c r="CS88" s="125"/>
      <c r="CT88" s="125"/>
      <c r="CU88" s="125"/>
      <c r="CV88" s="125"/>
      <c r="CW88" s="125"/>
      <c r="CX88" s="125"/>
      <c r="CY88" s="125"/>
      <c r="CZ88" s="125"/>
      <c r="DA88" s="125"/>
      <c r="DB88" s="125"/>
      <c r="DC88" s="125"/>
      <c r="DD88" s="126"/>
    </row>
    <row r="89" spans="1:108" ht="31.5" customHeight="1">
      <c r="A89" s="120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6"/>
      <c r="AS89" s="151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3"/>
      <c r="BT89" s="127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9"/>
      <c r="CL89" s="127"/>
      <c r="CM89" s="128"/>
      <c r="CN89" s="128"/>
      <c r="CO89" s="128"/>
      <c r="CP89" s="128"/>
      <c r="CQ89" s="128"/>
      <c r="CR89" s="128"/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9"/>
    </row>
    <row r="90" spans="1:108" ht="31.5" customHeight="1">
      <c r="A90" s="120"/>
      <c r="B90" s="95" t="str">
        <f>'[1]оплата труда'!A340</f>
        <v>30. Замена  неисправных  участков электрической сети здания    </v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6"/>
      <c r="AS90" s="148" t="s">
        <v>157</v>
      </c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50"/>
      <c r="BT90" s="124">
        <f>'[1]оплата труда'!M347+'[1]Охрана труда'!F234+'[1]материалы'!H265</f>
        <v>225.4598180162456</v>
      </c>
      <c r="BU90" s="125"/>
      <c r="BV90" s="125"/>
      <c r="BW90" s="125"/>
      <c r="BX90" s="125"/>
      <c r="BY90" s="125"/>
      <c r="BZ90" s="125"/>
      <c r="CA90" s="125"/>
      <c r="CB90" s="125"/>
      <c r="CC90" s="125"/>
      <c r="CD90" s="125"/>
      <c r="CE90" s="125"/>
      <c r="CF90" s="125"/>
      <c r="CG90" s="125"/>
      <c r="CH90" s="125"/>
      <c r="CI90" s="125"/>
      <c r="CJ90" s="125"/>
      <c r="CK90" s="126"/>
      <c r="CL90" s="124">
        <f>BT90/('[1]хар-ка по 75-му'!$E$45+'[1]хар-ка по 75-му'!$F$48)/12</f>
        <v>0.13056510193203938</v>
      </c>
      <c r="CM90" s="125"/>
      <c r="CN90" s="125"/>
      <c r="CO90" s="125"/>
      <c r="CP90" s="125"/>
      <c r="CQ90" s="125"/>
      <c r="CR90" s="125"/>
      <c r="CS90" s="125"/>
      <c r="CT90" s="125"/>
      <c r="CU90" s="125"/>
      <c r="CV90" s="125"/>
      <c r="CW90" s="125"/>
      <c r="CX90" s="125"/>
      <c r="CY90" s="125"/>
      <c r="CZ90" s="125"/>
      <c r="DA90" s="125"/>
      <c r="DB90" s="125"/>
      <c r="DC90" s="125"/>
      <c r="DD90" s="126"/>
    </row>
    <row r="91" spans="1:108" ht="13.5" customHeight="1">
      <c r="A91" s="120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6"/>
      <c r="AS91" s="151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  <c r="BI91" s="152"/>
      <c r="BJ91" s="152"/>
      <c r="BK91" s="152"/>
      <c r="BL91" s="152"/>
      <c r="BM91" s="152"/>
      <c r="BN91" s="152"/>
      <c r="BO91" s="152"/>
      <c r="BP91" s="152"/>
      <c r="BQ91" s="152"/>
      <c r="BR91" s="152"/>
      <c r="BS91" s="153"/>
      <c r="BT91" s="127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9"/>
      <c r="CL91" s="127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9"/>
    </row>
    <row r="92" spans="1:108" ht="19.5" customHeight="1">
      <c r="A92" s="120"/>
      <c r="B92" s="95" t="str">
        <f>'[1]оплата труда'!A350</f>
        <v>31. Ремонт щитов.</v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6"/>
      <c r="AS92" s="148" t="s">
        <v>157</v>
      </c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50"/>
      <c r="BT92" s="124">
        <f>'[1]оплата труда'!M356+'[1]Охрана труда'!F235+'[1]материалы'!H280</f>
        <v>0</v>
      </c>
      <c r="BU92" s="125"/>
      <c r="BV92" s="125"/>
      <c r="BW92" s="125"/>
      <c r="BX92" s="125"/>
      <c r="BY92" s="125"/>
      <c r="BZ92" s="125"/>
      <c r="CA92" s="125"/>
      <c r="CB92" s="125"/>
      <c r="CC92" s="125"/>
      <c r="CD92" s="125"/>
      <c r="CE92" s="125"/>
      <c r="CF92" s="125"/>
      <c r="CG92" s="125"/>
      <c r="CH92" s="125"/>
      <c r="CI92" s="125"/>
      <c r="CJ92" s="125"/>
      <c r="CK92" s="126"/>
      <c r="CL92" s="124">
        <f>BT92/('[1]хар-ка по 75-му'!$E$45+'[1]хар-ка по 75-му'!$F$48)/12</f>
        <v>0</v>
      </c>
      <c r="CM92" s="125"/>
      <c r="CN92" s="125"/>
      <c r="CO92" s="125"/>
      <c r="CP92" s="125"/>
      <c r="CQ92" s="125"/>
      <c r="CR92" s="125"/>
      <c r="CS92" s="125"/>
      <c r="CT92" s="125"/>
      <c r="CU92" s="125"/>
      <c r="CV92" s="125"/>
      <c r="CW92" s="125"/>
      <c r="CX92" s="125"/>
      <c r="CY92" s="125"/>
      <c r="CZ92" s="125"/>
      <c r="DA92" s="125"/>
      <c r="DB92" s="125"/>
      <c r="DC92" s="125"/>
      <c r="DD92" s="126"/>
    </row>
    <row r="93" spans="1:108" ht="21" customHeight="1">
      <c r="A93" s="120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6"/>
      <c r="AS93" s="151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  <c r="BI93" s="152"/>
      <c r="BJ93" s="152"/>
      <c r="BK93" s="152"/>
      <c r="BL93" s="152"/>
      <c r="BM93" s="152"/>
      <c r="BN93" s="152"/>
      <c r="BO93" s="152"/>
      <c r="BP93" s="152"/>
      <c r="BQ93" s="152"/>
      <c r="BR93" s="152"/>
      <c r="BS93" s="153"/>
      <c r="BT93" s="127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9"/>
      <c r="CL93" s="127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9"/>
    </row>
    <row r="94" spans="1:108" ht="21" customHeight="1">
      <c r="A94" s="120"/>
      <c r="B94" s="95" t="str">
        <f>'[1]оплата труда'!A358</f>
        <v>32. Ремонт внутренней штукатурки отдельным местами (стены подъезда)</v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6"/>
      <c r="AS94" s="148" t="s">
        <v>157</v>
      </c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  <c r="BM94" s="149"/>
      <c r="BN94" s="149"/>
      <c r="BO94" s="149"/>
      <c r="BP94" s="149"/>
      <c r="BQ94" s="149"/>
      <c r="BR94" s="149"/>
      <c r="BS94" s="150"/>
      <c r="BT94" s="124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25"/>
      <c r="BV94" s="125"/>
      <c r="BW94" s="125"/>
      <c r="BX94" s="125"/>
      <c r="BY94" s="125"/>
      <c r="BZ94" s="125"/>
      <c r="CA94" s="125"/>
      <c r="CB94" s="125"/>
      <c r="CC94" s="125"/>
      <c r="CD94" s="125"/>
      <c r="CE94" s="125"/>
      <c r="CF94" s="125"/>
      <c r="CG94" s="125"/>
      <c r="CH94" s="125"/>
      <c r="CI94" s="125"/>
      <c r="CJ94" s="125"/>
      <c r="CK94" s="126"/>
      <c r="CL94" s="124">
        <f>BT94/('[1]хар-ка по 75-му'!$E$45+'[1]хар-ка по 75-му'!$F$48)/12</f>
        <v>0</v>
      </c>
      <c r="CM94" s="125"/>
      <c r="CN94" s="125"/>
      <c r="CO94" s="125"/>
      <c r="CP94" s="125"/>
      <c r="CQ94" s="125"/>
      <c r="CR94" s="125"/>
      <c r="CS94" s="125"/>
      <c r="CT94" s="125"/>
      <c r="CU94" s="125"/>
      <c r="CV94" s="125"/>
      <c r="CW94" s="125"/>
      <c r="CX94" s="125"/>
      <c r="CY94" s="125"/>
      <c r="CZ94" s="125"/>
      <c r="DA94" s="125"/>
      <c r="DB94" s="125"/>
      <c r="DC94" s="125"/>
      <c r="DD94" s="126"/>
    </row>
    <row r="95" spans="1:108" ht="29.25" customHeight="1">
      <c r="A95" s="120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6"/>
      <c r="AS95" s="151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  <c r="BI95" s="152"/>
      <c r="BJ95" s="152"/>
      <c r="BK95" s="152"/>
      <c r="BL95" s="152"/>
      <c r="BM95" s="152"/>
      <c r="BN95" s="152"/>
      <c r="BO95" s="152"/>
      <c r="BP95" s="152"/>
      <c r="BQ95" s="152"/>
      <c r="BR95" s="152"/>
      <c r="BS95" s="153"/>
      <c r="BT95" s="127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9"/>
      <c r="CL95" s="127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9"/>
    </row>
    <row r="96" spans="1:108" ht="21" customHeight="1">
      <c r="A96" s="120"/>
      <c r="B96" s="95" t="str">
        <f>'[1]оплата труда'!A391</f>
        <v>33. Смена отдельных досок наружной обшивки деревянных стен</v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6"/>
      <c r="AS96" s="148" t="s">
        <v>157</v>
      </c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  <c r="BI96" s="149"/>
      <c r="BJ96" s="149"/>
      <c r="BK96" s="149"/>
      <c r="BL96" s="149"/>
      <c r="BM96" s="149"/>
      <c r="BN96" s="149"/>
      <c r="BO96" s="149"/>
      <c r="BP96" s="149"/>
      <c r="BQ96" s="149"/>
      <c r="BR96" s="149"/>
      <c r="BS96" s="150"/>
      <c r="BT96" s="124">
        <f>'[1]оплата труда'!M398+'[1]Охрана труда'!F238+'[1]материалы'!H313</f>
        <v>324.9131141251543</v>
      </c>
      <c r="BU96" s="125"/>
      <c r="BV96" s="125"/>
      <c r="BW96" s="125"/>
      <c r="BX96" s="125"/>
      <c r="BY96" s="125"/>
      <c r="BZ96" s="125"/>
      <c r="CA96" s="125"/>
      <c r="CB96" s="125"/>
      <c r="CC96" s="125"/>
      <c r="CD96" s="125"/>
      <c r="CE96" s="125"/>
      <c r="CF96" s="125"/>
      <c r="CG96" s="125"/>
      <c r="CH96" s="125"/>
      <c r="CI96" s="125"/>
      <c r="CJ96" s="125"/>
      <c r="CK96" s="126"/>
      <c r="CL96" s="124">
        <f>BT96/('[1]хар-ка по 75-му'!$E$45+'[1]хар-ка по 75-му'!$F$48)/12</f>
        <v>0.18815908855985308</v>
      </c>
      <c r="CM96" s="125"/>
      <c r="CN96" s="125"/>
      <c r="CO96" s="125"/>
      <c r="CP96" s="125"/>
      <c r="CQ96" s="125"/>
      <c r="CR96" s="125"/>
      <c r="CS96" s="125"/>
      <c r="CT96" s="125"/>
      <c r="CU96" s="125"/>
      <c r="CV96" s="125"/>
      <c r="CW96" s="125"/>
      <c r="CX96" s="125"/>
      <c r="CY96" s="125"/>
      <c r="CZ96" s="125"/>
      <c r="DA96" s="125"/>
      <c r="DB96" s="125"/>
      <c r="DC96" s="125"/>
      <c r="DD96" s="126"/>
    </row>
    <row r="97" spans="1:108" ht="35.25" customHeight="1">
      <c r="A97" s="120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6"/>
      <c r="AS97" s="151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  <c r="BI97" s="152"/>
      <c r="BJ97" s="152"/>
      <c r="BK97" s="152"/>
      <c r="BL97" s="152"/>
      <c r="BM97" s="152"/>
      <c r="BN97" s="152"/>
      <c r="BO97" s="152"/>
      <c r="BP97" s="152"/>
      <c r="BQ97" s="152"/>
      <c r="BR97" s="152"/>
      <c r="BS97" s="153"/>
      <c r="BT97" s="127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9"/>
      <c r="CL97" s="127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9"/>
    </row>
    <row r="98" spans="1:108" ht="111" customHeight="1">
      <c r="A98" s="120"/>
      <c r="B98" s="105" t="s">
        <v>181</v>
      </c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6"/>
      <c r="AS98" s="119"/>
      <c r="AT98" s="154" t="s">
        <v>182</v>
      </c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5"/>
      <c r="BT98" s="127">
        <f>CL98*('[1]хар-ка по 75-му'!E45+'[1]хар-ка по 75-му'!F48)*12</f>
        <v>351.116</v>
      </c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9"/>
      <c r="CL98" s="127">
        <f>'[1]Аварийная служба'!B6/3</f>
        <v>0.20333333333333334</v>
      </c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9"/>
    </row>
    <row r="99" spans="1:108" ht="15.75" customHeight="1">
      <c r="A99" s="94"/>
      <c r="B99" s="95" t="s">
        <v>183</v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6"/>
      <c r="AS99" s="94"/>
      <c r="AT99" s="97">
        <v>0</v>
      </c>
      <c r="AU99" s="97"/>
      <c r="AV99" s="97"/>
      <c r="AW99" s="97"/>
      <c r="AX99" s="97"/>
      <c r="AY99" s="97"/>
      <c r="AZ99" s="98"/>
      <c r="BA99" s="112" t="s">
        <v>161</v>
      </c>
      <c r="BB99" s="112"/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12"/>
      <c r="BN99" s="112"/>
      <c r="BO99" s="112"/>
      <c r="BP99" s="112"/>
      <c r="BQ99" s="112"/>
      <c r="BR99" s="112"/>
      <c r="BS99" s="113"/>
      <c r="BT99" s="124">
        <f>CL99*'[1]хар-ка по 75-му'!E45*12*AT99</f>
        <v>0</v>
      </c>
      <c r="BU99" s="125"/>
      <c r="BV99" s="125"/>
      <c r="BW99" s="125"/>
      <c r="BX99" s="125"/>
      <c r="BY99" s="125"/>
      <c r="BZ99" s="125"/>
      <c r="CA99" s="125"/>
      <c r="CB99" s="125"/>
      <c r="CC99" s="125"/>
      <c r="CD99" s="125"/>
      <c r="CE99" s="125"/>
      <c r="CF99" s="125"/>
      <c r="CG99" s="125"/>
      <c r="CH99" s="125"/>
      <c r="CI99" s="125"/>
      <c r="CJ99" s="125"/>
      <c r="CK99" s="126"/>
      <c r="CL99" s="124">
        <f>5/12*AT99</f>
        <v>0</v>
      </c>
      <c r="CM99" s="125"/>
      <c r="CN99" s="125"/>
      <c r="CO99" s="125"/>
      <c r="CP99" s="125"/>
      <c r="CQ99" s="125"/>
      <c r="CR99" s="125"/>
      <c r="CS99" s="125"/>
      <c r="CT99" s="125"/>
      <c r="CU99" s="125"/>
      <c r="CV99" s="125"/>
      <c r="CW99" s="125"/>
      <c r="CX99" s="125"/>
      <c r="CY99" s="125"/>
      <c r="CZ99" s="125"/>
      <c r="DA99" s="125"/>
      <c r="DB99" s="125"/>
      <c r="DC99" s="125"/>
      <c r="DD99" s="126"/>
    </row>
    <row r="100" spans="1:108" ht="3" customHeight="1">
      <c r="A100" s="104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6"/>
      <c r="AS100" s="107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9"/>
      <c r="BT100" s="127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8"/>
      <c r="CE100" s="128"/>
      <c r="CF100" s="128"/>
      <c r="CG100" s="128"/>
      <c r="CH100" s="128"/>
      <c r="CI100" s="128"/>
      <c r="CJ100" s="128"/>
      <c r="CK100" s="129"/>
      <c r="CL100" s="127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9"/>
    </row>
    <row r="101" spans="1:108" ht="15.75" customHeight="1">
      <c r="A101" s="94"/>
      <c r="B101" s="95" t="s">
        <v>184</v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6"/>
      <c r="AS101" s="94"/>
      <c r="AT101" s="97">
        <v>0</v>
      </c>
      <c r="AU101" s="97"/>
      <c r="AV101" s="97"/>
      <c r="AW101" s="97"/>
      <c r="AX101" s="97"/>
      <c r="AY101" s="97"/>
      <c r="AZ101" s="98"/>
      <c r="BA101" s="112" t="s">
        <v>161</v>
      </c>
      <c r="BB101" s="112"/>
      <c r="BC101" s="112"/>
      <c r="BD101" s="112"/>
      <c r="BE101" s="112"/>
      <c r="BF101" s="112"/>
      <c r="BG101" s="112"/>
      <c r="BH101" s="112"/>
      <c r="BI101" s="112"/>
      <c r="BJ101" s="112"/>
      <c r="BK101" s="112"/>
      <c r="BL101" s="112"/>
      <c r="BM101" s="112"/>
      <c r="BN101" s="112"/>
      <c r="BO101" s="112"/>
      <c r="BP101" s="112"/>
      <c r="BQ101" s="112"/>
      <c r="BR101" s="112"/>
      <c r="BS101" s="113"/>
      <c r="BT101" s="124">
        <f>CL101*'[1]хар-ка по 75-му'!E45*12</f>
        <v>0</v>
      </c>
      <c r="BU101" s="125"/>
      <c r="BV101" s="125"/>
      <c r="BW101" s="125"/>
      <c r="BX101" s="125"/>
      <c r="BY101" s="125"/>
      <c r="BZ101" s="125"/>
      <c r="CA101" s="125"/>
      <c r="CB101" s="125"/>
      <c r="CC101" s="125"/>
      <c r="CD101" s="125"/>
      <c r="CE101" s="125"/>
      <c r="CF101" s="125"/>
      <c r="CG101" s="125"/>
      <c r="CH101" s="125"/>
      <c r="CI101" s="125"/>
      <c r="CJ101" s="125"/>
      <c r="CK101" s="126"/>
      <c r="CL101" s="124">
        <v>0</v>
      </c>
      <c r="CM101" s="125"/>
      <c r="CN101" s="125"/>
      <c r="CO101" s="125"/>
      <c r="CP101" s="125"/>
      <c r="CQ101" s="125"/>
      <c r="CR101" s="125"/>
      <c r="CS101" s="125"/>
      <c r="CT101" s="125"/>
      <c r="CU101" s="125"/>
      <c r="CV101" s="125"/>
      <c r="CW101" s="125"/>
      <c r="CX101" s="125"/>
      <c r="CY101" s="125"/>
      <c r="CZ101" s="125"/>
      <c r="DA101" s="125"/>
      <c r="DB101" s="125"/>
      <c r="DC101" s="125"/>
      <c r="DD101" s="126"/>
    </row>
    <row r="102" spans="1:108" ht="3" customHeight="1">
      <c r="A102" s="104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6"/>
      <c r="AS102" s="107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9"/>
      <c r="BT102" s="127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9"/>
      <c r="CL102" s="127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9"/>
    </row>
    <row r="103" spans="1:115" ht="17.25" customHeight="1">
      <c r="A103" s="104"/>
      <c r="B103" s="46" t="s">
        <v>185</v>
      </c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7"/>
      <c r="AS103" s="4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58"/>
      <c r="BT103" s="171">
        <f>BT22+BT24+BT26+BT28+BT31+BT33+BT35+BT37+BT40+BT42+BT45+BT47+BT49+BT52+BT54+BT57+BT64+BT66+BT68+BT70+BT72+BT74+BT76+BT78+BT80+BT82+BT84+BT86+BT88+BT90+BT92+BT94+BT96+BT98+BT99+BT101</f>
        <v>27313.624293239154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f>CL22+CL24+CL26+CL28+CL31+CL33+CL35+CL37+CL40+CL42+CL45+CL47+CL49+CL52+CL54+CL57+CL64+CL66+CL68+CL70+CL72+CL74+CL76+CL78+CL80+CL82+CL84+CL86+CL88+CL90+CL92+CL94+CL96+CL98+CL99+CL101</f>
        <v>15.817479901111396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  <c r="DF103" s="159"/>
      <c r="DG103" s="159"/>
      <c r="DH103" s="159"/>
      <c r="DI103" s="159"/>
      <c r="DJ103" s="159"/>
      <c r="DK103" s="159"/>
    </row>
    <row r="104" spans="1:108" ht="18" customHeight="1">
      <c r="A104" s="39" t="s">
        <v>186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</row>
    <row r="105" spans="1:108" ht="18" customHeight="1">
      <c r="A105" s="160" t="s">
        <v>187</v>
      </c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1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162"/>
      <c r="BT105" s="171">
        <f>BT103*0.12</f>
        <v>3277.6349151886984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f>BT105/('[1]хар-ка по 75-му'!E45+'[1]хар-ка по 75-му'!F48)/12</f>
        <v>1.898097588133367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8" customHeight="1">
      <c r="A106" s="161" t="s">
        <v>188</v>
      </c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162"/>
    </row>
    <row r="107" spans="1:148" ht="15.75">
      <c r="A107" s="160" t="s">
        <v>189</v>
      </c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3"/>
      <c r="BN107" s="163"/>
      <c r="BO107" s="163"/>
      <c r="BP107" s="163"/>
      <c r="BQ107" s="163"/>
      <c r="BR107" s="163"/>
      <c r="BS107" s="163"/>
      <c r="BT107" s="174">
        <f>BT105+BT103</f>
        <v>30591.25920842785</v>
      </c>
      <c r="BU107" s="174"/>
      <c r="BV107" s="174"/>
      <c r="BW107" s="174"/>
      <c r="BX107" s="174"/>
      <c r="BY107" s="174"/>
      <c r="BZ107" s="174"/>
      <c r="CA107" s="174"/>
      <c r="CB107" s="174"/>
      <c r="CC107" s="174"/>
      <c r="CD107" s="174"/>
      <c r="CE107" s="174"/>
      <c r="CF107" s="174"/>
      <c r="CG107" s="174"/>
      <c r="CH107" s="174"/>
      <c r="CI107" s="174"/>
      <c r="CJ107" s="174"/>
      <c r="CK107" s="174"/>
      <c r="CL107" s="174">
        <f>CL103+CL105</f>
        <v>17.71557748924476</v>
      </c>
      <c r="CM107" s="174"/>
      <c r="CN107" s="174"/>
      <c r="CO107" s="174"/>
      <c r="CP107" s="174"/>
      <c r="CQ107" s="174"/>
      <c r="CR107" s="174"/>
      <c r="CS107" s="174"/>
      <c r="CT107" s="174"/>
      <c r="CU107" s="174"/>
      <c r="CV107" s="174"/>
      <c r="CW107" s="174"/>
      <c r="CX107" s="174"/>
      <c r="CY107" s="174"/>
      <c r="CZ107" s="174"/>
      <c r="DA107" s="174"/>
      <c r="DB107" s="174"/>
      <c r="DC107" s="174"/>
      <c r="DD107" s="174"/>
      <c r="DH107" s="164"/>
      <c r="DI107" s="164"/>
      <c r="DJ107" s="164"/>
      <c r="DK107" s="164"/>
      <c r="DL107" s="164"/>
      <c r="DM107" s="164"/>
      <c r="DN107" s="164"/>
      <c r="DO107" s="164"/>
      <c r="DP107" s="164"/>
      <c r="DQ107" s="164"/>
      <c r="DR107" s="164"/>
      <c r="DS107" s="164"/>
      <c r="DT107" s="164"/>
      <c r="DU107" s="164"/>
      <c r="DV107" s="164"/>
      <c r="DW107" s="164"/>
      <c r="DX107" s="164"/>
      <c r="DY107" s="164"/>
      <c r="DZ107" s="164"/>
      <c r="EA107" s="164"/>
      <c r="EB107" s="164"/>
      <c r="EC107" s="164"/>
      <c r="ED107" s="164"/>
      <c r="EE107" s="164"/>
      <c r="EF107" s="164"/>
      <c r="EG107" s="164"/>
      <c r="EH107" s="164"/>
      <c r="EI107" s="164"/>
      <c r="EJ107" s="164"/>
      <c r="EK107" s="164"/>
      <c r="EL107" s="164"/>
      <c r="EM107" s="164"/>
      <c r="EN107" s="164"/>
      <c r="EO107" s="164"/>
      <c r="EP107" s="164"/>
      <c r="EQ107" s="164"/>
      <c r="ER107" s="164"/>
    </row>
    <row r="109" spans="3:87" ht="15.75">
      <c r="C109" s="1"/>
      <c r="D109" s="165" t="s">
        <v>124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66"/>
      <c r="BU109" s="166"/>
      <c r="BV109" s="166"/>
      <c r="BW109" s="166"/>
      <c r="BX109" s="166"/>
      <c r="BY109" s="166"/>
      <c r="BZ109" s="166"/>
      <c r="CA109" s="166"/>
      <c r="CB109" s="166"/>
      <c r="CC109" s="166"/>
      <c r="CD109" s="166"/>
      <c r="CE109" s="166"/>
      <c r="CF109" s="166"/>
      <c r="CG109" s="166"/>
      <c r="CH109" s="166"/>
      <c r="CI109" s="166"/>
    </row>
    <row r="110" spans="3:4" ht="15.75">
      <c r="C110" s="1"/>
      <c r="D110" s="2" t="s">
        <v>125</v>
      </c>
    </row>
    <row r="111" spans="3:90" ht="15.75">
      <c r="C111" s="1"/>
      <c r="D111" s="2" t="s">
        <v>126</v>
      </c>
      <c r="BP111" s="167"/>
      <c r="BQ111" s="167"/>
      <c r="BR111" s="167"/>
      <c r="BS111" s="167"/>
      <c r="BT111" s="167"/>
      <c r="BU111" s="167"/>
      <c r="BV111" s="167"/>
      <c r="BW111" s="167"/>
      <c r="BX111" s="167"/>
      <c r="BY111" s="167"/>
      <c r="BZ111" s="167"/>
      <c r="CA111" s="167"/>
      <c r="CB111" s="167"/>
      <c r="CC111" s="167"/>
      <c r="CD111" s="167"/>
      <c r="CE111" s="167"/>
      <c r="CF111" s="167"/>
      <c r="CG111" s="167"/>
      <c r="CH111" s="167"/>
      <c r="CI111" s="167"/>
      <c r="CK111" s="5" t="s">
        <v>127</v>
      </c>
      <c r="CL111" s="5"/>
    </row>
    <row r="112" ht="15.75">
      <c r="C112" s="1"/>
    </row>
    <row r="113" ht="15.75">
      <c r="C113" s="72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128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workbookViewId="0" topLeftCell="A169">
      <selection activeCell="DY11" sqref="DY11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190</v>
      </c>
    </row>
    <row r="2" ht="15.75">
      <c r="CE2" s="3" t="s">
        <v>1</v>
      </c>
    </row>
    <row r="3" spans="52:108" ht="15.75">
      <c r="AZ3" s="74" t="s">
        <v>2</v>
      </c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</row>
    <row r="4" spans="1:108" s="175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58" t="s">
        <v>3</v>
      </c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</row>
    <row r="5" spans="52:108" ht="15.75">
      <c r="AZ5" s="77" t="s">
        <v>4</v>
      </c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</row>
    <row r="6" spans="1:108" s="175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</row>
    <row r="8" spans="1:108" s="175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80" t="s">
        <v>191</v>
      </c>
      <c r="CJ8" s="80"/>
      <c r="CK8" s="80" t="s">
        <v>6</v>
      </c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</row>
    <row r="9" spans="52:108" ht="15.75"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</row>
    <row r="10" spans="1:108" s="175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2" t="s">
        <v>7</v>
      </c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</row>
    <row r="11" spans="52:108" ht="15.75">
      <c r="AZ11" s="12" t="s">
        <v>8</v>
      </c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</row>
    <row r="12" spans="1:108" s="175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</row>
    <row r="13" spans="52:108" ht="14.25" customHeight="1">
      <c r="AZ13" s="2"/>
      <c r="BA13" s="2"/>
      <c r="BB13" s="2"/>
      <c r="BC13" s="2"/>
      <c r="BD13" s="2"/>
      <c r="BE13" s="2"/>
      <c r="BF13" s="2" t="s">
        <v>130</v>
      </c>
      <c r="BG13" s="2"/>
      <c r="BH13" s="79"/>
      <c r="BI13" s="79"/>
      <c r="BJ13" s="79"/>
      <c r="BK13" s="79"/>
      <c r="BL13" s="79"/>
      <c r="BM13" s="2" t="s">
        <v>130</v>
      </c>
      <c r="BN13" s="2"/>
      <c r="BO13" s="2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5">
        <v>20</v>
      </c>
      <c r="CO13" s="85"/>
      <c r="CP13" s="85"/>
      <c r="CQ13" s="85"/>
      <c r="CR13" s="85"/>
      <c r="CS13" s="85"/>
      <c r="CT13" s="86"/>
      <c r="CU13" s="86"/>
      <c r="CV13" s="86"/>
      <c r="CW13" s="2" t="s">
        <v>131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177" customFormat="1" ht="16.5">
      <c r="A15" s="176" t="s">
        <v>132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</row>
    <row r="16" spans="1:108" s="177" customFormat="1" ht="19.5" customHeight="1">
      <c r="A16" s="176" t="s">
        <v>192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</row>
    <row r="17" spans="1:108" s="177" customFormat="1" ht="15.75" customHeight="1">
      <c r="A17" s="176" t="s">
        <v>193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</row>
    <row r="18" spans="1:108" s="177" customFormat="1" ht="15.75" customHeight="1">
      <c r="A18" s="176" t="s">
        <v>194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</row>
    <row r="19" spans="1:108" s="177" customFormat="1" ht="13.5" customHeight="1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93" t="str">
        <f>'[1]перечень по 75-му'!AF19</f>
        <v>ул. Гагарина 36 А</v>
      </c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</row>
    <row r="20" spans="1:108" ht="15.75" customHeight="1">
      <c r="A20" s="38" t="s">
        <v>195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</row>
    <row r="21" ht="10.5" customHeight="1"/>
    <row r="22" spans="1:108" ht="80.2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 t="s">
        <v>136</v>
      </c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 t="s">
        <v>137</v>
      </c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 t="s">
        <v>138</v>
      </c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</row>
    <row r="23" spans="1:108" ht="17.25" customHeight="1">
      <c r="A23" s="41" t="s">
        <v>196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</row>
    <row r="24" spans="1:108" ht="26.25" customHeight="1">
      <c r="A24" s="179"/>
      <c r="B24" s="95" t="s">
        <v>197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6"/>
      <c r="AS24" s="94"/>
      <c r="AT24" s="97"/>
      <c r="AU24" s="97"/>
      <c r="AV24" s="97"/>
      <c r="AW24" s="97"/>
      <c r="AX24" s="97"/>
      <c r="AY24" s="97"/>
      <c r="AZ24" s="98"/>
      <c r="BA24" s="99" t="s">
        <v>141</v>
      </c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100"/>
      <c r="BT24" s="180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2"/>
      <c r="CL24" s="183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5"/>
    </row>
    <row r="25" spans="1:108" ht="20.25" customHeight="1">
      <c r="A25" s="186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6"/>
      <c r="AS25" s="107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9"/>
      <c r="BT25" s="187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9"/>
      <c r="CL25" s="190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2"/>
    </row>
    <row r="26" spans="1:108" ht="15.75" customHeight="1">
      <c r="A26" s="179"/>
      <c r="B26" s="193" t="s">
        <v>198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4"/>
      <c r="AS26" s="179"/>
      <c r="AT26" s="195"/>
      <c r="AU26" s="195"/>
      <c r="AV26" s="195"/>
      <c r="AW26" s="195"/>
      <c r="AX26" s="195"/>
      <c r="AY26" s="195"/>
      <c r="AZ26" s="196"/>
      <c r="BA26" s="197" t="s">
        <v>141</v>
      </c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8"/>
      <c r="BT26" s="199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1"/>
      <c r="CL26" s="199"/>
      <c r="CM26" s="200"/>
      <c r="CN26" s="200"/>
      <c r="CO26" s="200"/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1"/>
    </row>
    <row r="27" spans="1:108" ht="17.25" customHeight="1">
      <c r="A27" s="186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3"/>
      <c r="AS27" s="204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6"/>
      <c r="BT27" s="207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9"/>
      <c r="CL27" s="207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9"/>
    </row>
    <row r="28" spans="1:108" ht="32.25" customHeight="1">
      <c r="A28" s="179"/>
      <c r="B28" s="193" t="s">
        <v>199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4"/>
      <c r="AS28" s="179"/>
      <c r="AT28" s="195"/>
      <c r="AU28" s="195"/>
      <c r="AV28" s="195"/>
      <c r="AW28" s="195"/>
      <c r="AX28" s="195"/>
      <c r="AY28" s="195"/>
      <c r="AZ28" s="196"/>
      <c r="BA28" s="210" t="s">
        <v>146</v>
      </c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1"/>
      <c r="BT28" s="199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1"/>
      <c r="CL28" s="199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1"/>
    </row>
    <row r="29" spans="1:108" ht="15.75" customHeight="1">
      <c r="A29" s="186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3"/>
      <c r="AS29" s="204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6"/>
      <c r="BT29" s="207"/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9"/>
      <c r="CL29" s="207"/>
      <c r="CM29" s="208"/>
      <c r="CN29" s="208"/>
      <c r="CO29" s="208"/>
      <c r="CP29" s="208"/>
      <c r="CQ29" s="208"/>
      <c r="CR29" s="208"/>
      <c r="CS29" s="208"/>
      <c r="CT29" s="208"/>
      <c r="CU29" s="208"/>
      <c r="CV29" s="208"/>
      <c r="CW29" s="208"/>
      <c r="CX29" s="208"/>
      <c r="CY29" s="208"/>
      <c r="CZ29" s="208"/>
      <c r="DA29" s="208"/>
      <c r="DB29" s="208"/>
      <c r="DC29" s="208"/>
      <c r="DD29" s="209"/>
    </row>
    <row r="30" spans="1:108" ht="28.5" customHeight="1">
      <c r="A30" s="179"/>
      <c r="B30" s="193" t="s">
        <v>200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4"/>
      <c r="AS30" s="179"/>
      <c r="AT30" s="195"/>
      <c r="AU30" s="195"/>
      <c r="AV30" s="195"/>
      <c r="AW30" s="195"/>
      <c r="AX30" s="195"/>
      <c r="AY30" s="195"/>
      <c r="AZ30" s="196"/>
      <c r="BA30" s="210" t="s">
        <v>161</v>
      </c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1"/>
      <c r="BT30" s="199"/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1"/>
      <c r="CL30" s="199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1"/>
    </row>
    <row r="31" spans="1:108" ht="17.25" customHeight="1">
      <c r="A31" s="186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3"/>
      <c r="AS31" s="204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6"/>
      <c r="BT31" s="207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9"/>
      <c r="CL31" s="207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9"/>
    </row>
    <row r="32" spans="1:108" ht="31.5" customHeight="1">
      <c r="A32" s="179"/>
      <c r="B32" s="193" t="s">
        <v>201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4"/>
      <c r="AS32" s="179"/>
      <c r="AT32" s="195"/>
      <c r="AU32" s="195"/>
      <c r="AV32" s="195"/>
      <c r="AW32" s="195"/>
      <c r="AX32" s="195"/>
      <c r="AY32" s="195"/>
      <c r="AZ32" s="196"/>
      <c r="BA32" s="210" t="s">
        <v>161</v>
      </c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1"/>
      <c r="BT32" s="199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1"/>
      <c r="CL32" s="199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1"/>
    </row>
    <row r="33" spans="1:108" ht="15.75" customHeight="1">
      <c r="A33" s="186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3"/>
      <c r="AS33" s="204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6"/>
      <c r="BT33" s="207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9"/>
      <c r="CL33" s="207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208"/>
      <c r="DA33" s="208"/>
      <c r="DB33" s="208"/>
      <c r="DC33" s="208"/>
      <c r="DD33" s="209"/>
    </row>
    <row r="34" spans="1:108" ht="15" customHeight="1">
      <c r="A34" s="179"/>
      <c r="B34" s="95" t="s">
        <v>202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6"/>
      <c r="AS34" s="94"/>
      <c r="AT34" s="97"/>
      <c r="AU34" s="97"/>
      <c r="AV34" s="97"/>
      <c r="AW34" s="97"/>
      <c r="AX34" s="97"/>
      <c r="AY34" s="97"/>
      <c r="AZ34" s="98"/>
      <c r="BA34" s="112" t="s">
        <v>161</v>
      </c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3"/>
      <c r="BT34" s="180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2"/>
      <c r="CL34" s="183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5"/>
    </row>
    <row r="35" spans="1:108" ht="16.5" customHeight="1">
      <c r="A35" s="186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6"/>
      <c r="AS35" s="107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9"/>
      <c r="BT35" s="187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  <c r="CG35" s="188"/>
      <c r="CH35" s="188"/>
      <c r="CI35" s="188"/>
      <c r="CJ35" s="188"/>
      <c r="CK35" s="189"/>
      <c r="CL35" s="190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2"/>
    </row>
    <row r="36" spans="1:108" ht="15" customHeight="1">
      <c r="A36" s="179"/>
      <c r="B36" s="95" t="s">
        <v>203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6"/>
      <c r="AS36" s="179"/>
      <c r="AT36" s="195"/>
      <c r="AU36" s="195"/>
      <c r="AV36" s="195"/>
      <c r="AW36" s="195"/>
      <c r="AX36" s="195"/>
      <c r="AY36" s="195"/>
      <c r="AZ36" s="196"/>
      <c r="BA36" s="197" t="s">
        <v>161</v>
      </c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8"/>
      <c r="BT36" s="199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1"/>
      <c r="CL36" s="212"/>
      <c r="CM36" s="213"/>
      <c r="CN36" s="213"/>
      <c r="CO36" s="213"/>
      <c r="CP36" s="213"/>
      <c r="CQ36" s="213"/>
      <c r="CR36" s="213"/>
      <c r="CS36" s="213"/>
      <c r="CT36" s="213"/>
      <c r="CU36" s="213"/>
      <c r="CV36" s="213"/>
      <c r="CW36" s="213"/>
      <c r="CX36" s="213"/>
      <c r="CY36" s="213"/>
      <c r="CZ36" s="213"/>
      <c r="DA36" s="213"/>
      <c r="DB36" s="213"/>
      <c r="DC36" s="213"/>
      <c r="DD36" s="214"/>
    </row>
    <row r="37" spans="1:108" ht="15.75">
      <c r="A37" s="186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6"/>
      <c r="AS37" s="204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05"/>
      <c r="BQ37" s="205"/>
      <c r="BR37" s="205"/>
      <c r="BS37" s="206"/>
      <c r="BT37" s="207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9"/>
      <c r="CL37" s="215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7"/>
    </row>
    <row r="38" spans="1:108" ht="15" customHeight="1">
      <c r="A38" s="186"/>
      <c r="B38" s="202" t="s">
        <v>204</v>
      </c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3"/>
      <c r="AS38" s="218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19"/>
      <c r="BS38" s="220"/>
      <c r="BT38" s="207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9"/>
      <c r="CL38" s="207"/>
      <c r="CM38" s="208"/>
      <c r="CN38" s="208"/>
      <c r="CO38" s="208"/>
      <c r="CP38" s="208"/>
      <c r="CQ38" s="208"/>
      <c r="CR38" s="208"/>
      <c r="CS38" s="208"/>
      <c r="CT38" s="208"/>
      <c r="CU38" s="208"/>
      <c r="CV38" s="208"/>
      <c r="CW38" s="208"/>
      <c r="CX38" s="208"/>
      <c r="CY38" s="208"/>
      <c r="CZ38" s="208"/>
      <c r="DA38" s="208"/>
      <c r="DB38" s="208"/>
      <c r="DC38" s="208"/>
      <c r="DD38" s="209"/>
    </row>
    <row r="39" spans="1:108" ht="32.25" customHeight="1">
      <c r="A39" s="186"/>
      <c r="B39" s="202" t="s">
        <v>205</v>
      </c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3"/>
      <c r="AS39" s="218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20"/>
      <c r="BT39" s="207"/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9"/>
      <c r="CL39" s="207"/>
      <c r="CM39" s="208"/>
      <c r="CN39" s="208"/>
      <c r="CO39" s="208"/>
      <c r="CP39" s="208"/>
      <c r="CQ39" s="208"/>
      <c r="CR39" s="208"/>
      <c r="CS39" s="208"/>
      <c r="CT39" s="208"/>
      <c r="CU39" s="208"/>
      <c r="CV39" s="208"/>
      <c r="CW39" s="208"/>
      <c r="CX39" s="208"/>
      <c r="CY39" s="208"/>
      <c r="CZ39" s="208"/>
      <c r="DA39" s="208"/>
      <c r="DB39" s="208"/>
      <c r="DC39" s="208"/>
      <c r="DD39" s="209"/>
    </row>
    <row r="40" spans="1:108" ht="15" customHeight="1">
      <c r="A40" s="41" t="s">
        <v>147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</row>
    <row r="41" spans="1:108" ht="16.5" customHeight="1">
      <c r="A41" s="179"/>
      <c r="B41" s="193" t="s">
        <v>206</v>
      </c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4"/>
      <c r="AS41" s="179"/>
      <c r="AT41" s="195"/>
      <c r="AU41" s="195"/>
      <c r="AV41" s="195"/>
      <c r="AW41" s="195"/>
      <c r="AX41" s="195"/>
      <c r="AY41" s="195"/>
      <c r="AZ41" s="196"/>
      <c r="BA41" s="197" t="s">
        <v>141</v>
      </c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8"/>
      <c r="BT41" s="199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1"/>
      <c r="CL41" s="199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  <c r="DA41" s="200"/>
      <c r="DB41" s="200"/>
      <c r="DC41" s="200"/>
      <c r="DD41" s="201"/>
    </row>
    <row r="42" spans="1:108" ht="16.5" customHeight="1">
      <c r="A42" s="186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3"/>
      <c r="AS42" s="204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6"/>
      <c r="BT42" s="207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208"/>
      <c r="CI42" s="208"/>
      <c r="CJ42" s="208"/>
      <c r="CK42" s="209"/>
      <c r="CL42" s="207"/>
      <c r="CM42" s="208"/>
      <c r="CN42" s="208"/>
      <c r="CO42" s="208"/>
      <c r="CP42" s="208"/>
      <c r="CQ42" s="208"/>
      <c r="CR42" s="208"/>
      <c r="CS42" s="208"/>
      <c r="CT42" s="208"/>
      <c r="CU42" s="208"/>
      <c r="CV42" s="208"/>
      <c r="CW42" s="208"/>
      <c r="CX42" s="208"/>
      <c r="CY42" s="208"/>
      <c r="CZ42" s="208"/>
      <c r="DA42" s="208"/>
      <c r="DB42" s="208"/>
      <c r="DC42" s="208"/>
      <c r="DD42" s="209"/>
    </row>
    <row r="43" spans="1:108" ht="16.5" customHeight="1">
      <c r="A43" s="186"/>
      <c r="B43" s="202" t="s">
        <v>207</v>
      </c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3"/>
      <c r="AS43" s="218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2"/>
      <c r="BT43" s="207"/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8"/>
      <c r="CF43" s="208"/>
      <c r="CG43" s="208"/>
      <c r="CH43" s="208"/>
      <c r="CI43" s="208"/>
      <c r="CJ43" s="208"/>
      <c r="CK43" s="209"/>
      <c r="CL43" s="207"/>
      <c r="CM43" s="208"/>
      <c r="CN43" s="208"/>
      <c r="CO43" s="208"/>
      <c r="CP43" s="208"/>
      <c r="CQ43" s="208"/>
      <c r="CR43" s="208"/>
      <c r="CS43" s="208"/>
      <c r="CT43" s="208"/>
      <c r="CU43" s="208"/>
      <c r="CV43" s="208"/>
      <c r="CW43" s="208"/>
      <c r="CX43" s="208"/>
      <c r="CY43" s="208"/>
      <c r="CZ43" s="208"/>
      <c r="DA43" s="208"/>
      <c r="DB43" s="208"/>
      <c r="DC43" s="208"/>
      <c r="DD43" s="209"/>
    </row>
    <row r="44" spans="1:108" ht="15" customHeight="1">
      <c r="A44" s="179"/>
      <c r="B44" s="193" t="s">
        <v>208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4"/>
      <c r="AS44" s="179"/>
      <c r="AT44" s="195"/>
      <c r="AU44" s="195"/>
      <c r="AV44" s="195"/>
      <c r="AW44" s="195"/>
      <c r="AX44" s="195"/>
      <c r="AY44" s="195"/>
      <c r="AZ44" s="196"/>
      <c r="BA44" s="210" t="s">
        <v>141</v>
      </c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1"/>
      <c r="BT44" s="199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200"/>
      <c r="CK44" s="201"/>
      <c r="CL44" s="199"/>
      <c r="CM44" s="200"/>
      <c r="CN44" s="200"/>
      <c r="CO44" s="200"/>
      <c r="CP44" s="200"/>
      <c r="CQ44" s="200"/>
      <c r="CR44" s="200"/>
      <c r="CS44" s="200"/>
      <c r="CT44" s="200"/>
      <c r="CU44" s="200"/>
      <c r="CV44" s="200"/>
      <c r="CW44" s="200"/>
      <c r="CX44" s="200"/>
      <c r="CY44" s="200"/>
      <c r="CZ44" s="200"/>
      <c r="DA44" s="200"/>
      <c r="DB44" s="200"/>
      <c r="DC44" s="200"/>
      <c r="DD44" s="201"/>
    </row>
    <row r="45" spans="1:108" ht="15.75">
      <c r="A45" s="186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3"/>
      <c r="AS45" s="204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  <c r="BS45" s="206"/>
      <c r="BT45" s="207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209"/>
      <c r="CL45" s="207"/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  <c r="CW45" s="208"/>
      <c r="CX45" s="208"/>
      <c r="CY45" s="208"/>
      <c r="CZ45" s="208"/>
      <c r="DA45" s="208"/>
      <c r="DB45" s="208"/>
      <c r="DC45" s="208"/>
      <c r="DD45" s="209"/>
    </row>
    <row r="46" spans="1:108" ht="15.75" customHeight="1">
      <c r="A46" s="179"/>
      <c r="B46" s="193" t="s">
        <v>209</v>
      </c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4"/>
      <c r="AS46" s="179"/>
      <c r="AT46" s="195"/>
      <c r="AU46" s="195"/>
      <c r="AV46" s="195"/>
      <c r="AW46" s="195"/>
      <c r="AX46" s="195"/>
      <c r="AY46" s="195"/>
      <c r="AZ46" s="196"/>
      <c r="BA46" s="210" t="s">
        <v>141</v>
      </c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1"/>
      <c r="BT46" s="199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1"/>
      <c r="CL46" s="199"/>
      <c r="CM46" s="200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0"/>
      <c r="CY46" s="200"/>
      <c r="CZ46" s="200"/>
      <c r="DA46" s="200"/>
      <c r="DB46" s="200"/>
      <c r="DC46" s="200"/>
      <c r="DD46" s="201"/>
    </row>
    <row r="47" spans="1:108" ht="16.5" customHeight="1">
      <c r="A47" s="186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3"/>
      <c r="AS47" s="204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206"/>
      <c r="BT47" s="207"/>
      <c r="BU47" s="208"/>
      <c r="BV47" s="208"/>
      <c r="BW47" s="208"/>
      <c r="BX47" s="208"/>
      <c r="BY47" s="208"/>
      <c r="BZ47" s="208"/>
      <c r="CA47" s="208"/>
      <c r="CB47" s="208"/>
      <c r="CC47" s="208"/>
      <c r="CD47" s="208"/>
      <c r="CE47" s="208"/>
      <c r="CF47" s="208"/>
      <c r="CG47" s="208"/>
      <c r="CH47" s="208"/>
      <c r="CI47" s="208"/>
      <c r="CJ47" s="208"/>
      <c r="CK47" s="209"/>
      <c r="CL47" s="207"/>
      <c r="CM47" s="208"/>
      <c r="CN47" s="208"/>
      <c r="CO47" s="208"/>
      <c r="CP47" s="208"/>
      <c r="CQ47" s="208"/>
      <c r="CR47" s="208"/>
      <c r="CS47" s="208"/>
      <c r="CT47" s="208"/>
      <c r="CU47" s="208"/>
      <c r="CV47" s="208"/>
      <c r="CW47" s="208"/>
      <c r="CX47" s="208"/>
      <c r="CY47" s="208"/>
      <c r="CZ47" s="208"/>
      <c r="DA47" s="208"/>
      <c r="DB47" s="208"/>
      <c r="DC47" s="208"/>
      <c r="DD47" s="209"/>
    </row>
    <row r="48" spans="1:108" ht="16.5" customHeight="1">
      <c r="A48" s="179"/>
      <c r="B48" s="193" t="s">
        <v>210</v>
      </c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4"/>
      <c r="AS48" s="179"/>
      <c r="AT48" s="195"/>
      <c r="AU48" s="195"/>
      <c r="AV48" s="195"/>
      <c r="AW48" s="195"/>
      <c r="AX48" s="195"/>
      <c r="AY48" s="195"/>
      <c r="AZ48" s="196"/>
      <c r="BA48" s="210" t="s">
        <v>161</v>
      </c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1"/>
      <c r="BT48" s="199"/>
      <c r="BU48" s="200"/>
      <c r="BV48" s="200"/>
      <c r="BW48" s="200"/>
      <c r="BX48" s="200"/>
      <c r="BY48" s="200"/>
      <c r="BZ48" s="200"/>
      <c r="CA48" s="200"/>
      <c r="CB48" s="200"/>
      <c r="CC48" s="200"/>
      <c r="CD48" s="200"/>
      <c r="CE48" s="200"/>
      <c r="CF48" s="200"/>
      <c r="CG48" s="200"/>
      <c r="CH48" s="200"/>
      <c r="CI48" s="200"/>
      <c r="CJ48" s="200"/>
      <c r="CK48" s="201"/>
      <c r="CL48" s="199"/>
      <c r="CM48" s="200"/>
      <c r="CN48" s="200"/>
      <c r="CO48" s="200"/>
      <c r="CP48" s="200"/>
      <c r="CQ48" s="200"/>
      <c r="CR48" s="200"/>
      <c r="CS48" s="200"/>
      <c r="CT48" s="200"/>
      <c r="CU48" s="200"/>
      <c r="CV48" s="200"/>
      <c r="CW48" s="200"/>
      <c r="CX48" s="200"/>
      <c r="CY48" s="200"/>
      <c r="CZ48" s="200"/>
      <c r="DA48" s="200"/>
      <c r="DB48" s="200"/>
      <c r="DC48" s="200"/>
      <c r="DD48" s="201"/>
    </row>
    <row r="49" spans="1:108" ht="15.75">
      <c r="A49" s="186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3"/>
      <c r="AS49" s="204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  <c r="BR49" s="205"/>
      <c r="BS49" s="206"/>
      <c r="BT49" s="207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208"/>
      <c r="CJ49" s="208"/>
      <c r="CK49" s="209"/>
      <c r="CL49" s="207"/>
      <c r="CM49" s="208"/>
      <c r="CN49" s="208"/>
      <c r="CO49" s="208"/>
      <c r="CP49" s="208"/>
      <c r="CQ49" s="208"/>
      <c r="CR49" s="208"/>
      <c r="CS49" s="208"/>
      <c r="CT49" s="208"/>
      <c r="CU49" s="208"/>
      <c r="CV49" s="208"/>
      <c r="CW49" s="208"/>
      <c r="CX49" s="208"/>
      <c r="CY49" s="208"/>
      <c r="CZ49" s="208"/>
      <c r="DA49" s="208"/>
      <c r="DB49" s="208"/>
      <c r="DC49" s="208"/>
      <c r="DD49" s="209"/>
    </row>
    <row r="50" spans="1:108" ht="16.5" customHeight="1">
      <c r="A50" s="179"/>
      <c r="B50" s="95" t="s">
        <v>211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6"/>
      <c r="AS50" s="94"/>
      <c r="AT50" s="97"/>
      <c r="AU50" s="97"/>
      <c r="AV50" s="97"/>
      <c r="AW50" s="97"/>
      <c r="AX50" s="97"/>
      <c r="AY50" s="97"/>
      <c r="AZ50" s="98"/>
      <c r="BA50" s="112" t="s">
        <v>161</v>
      </c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3"/>
      <c r="BT50" s="180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2"/>
      <c r="CL50" s="183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5"/>
    </row>
    <row r="51" spans="1:108" ht="15.75">
      <c r="A51" s="186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6"/>
      <c r="AS51" s="107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9"/>
      <c r="BT51" s="187"/>
      <c r="BU51" s="188"/>
      <c r="BV51" s="188"/>
      <c r="BW51" s="188"/>
      <c r="BX51" s="188"/>
      <c r="BY51" s="188"/>
      <c r="BZ51" s="188"/>
      <c r="CA51" s="188"/>
      <c r="CB51" s="188"/>
      <c r="CC51" s="188"/>
      <c r="CD51" s="188"/>
      <c r="CE51" s="188"/>
      <c r="CF51" s="188"/>
      <c r="CG51" s="188"/>
      <c r="CH51" s="188"/>
      <c r="CI51" s="188"/>
      <c r="CJ51" s="188"/>
      <c r="CK51" s="189"/>
      <c r="CL51" s="190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2"/>
    </row>
    <row r="52" spans="1:108" ht="15" customHeight="1">
      <c r="A52" s="179"/>
      <c r="B52" s="95" t="s">
        <v>212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6"/>
      <c r="AS52" s="179"/>
      <c r="AT52" s="195"/>
      <c r="AU52" s="195"/>
      <c r="AV52" s="195"/>
      <c r="AW52" s="195"/>
      <c r="AX52" s="195"/>
      <c r="AY52" s="195"/>
      <c r="AZ52" s="196"/>
      <c r="BA52" s="210" t="s">
        <v>161</v>
      </c>
      <c r="BB52" s="210"/>
      <c r="BC52" s="210"/>
      <c r="BD52" s="210"/>
      <c r="BE52" s="210"/>
      <c r="BF52" s="210"/>
      <c r="BG52" s="210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1"/>
      <c r="BT52" s="199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1"/>
      <c r="CL52" s="212"/>
      <c r="CM52" s="213"/>
      <c r="CN52" s="213"/>
      <c r="CO52" s="213"/>
      <c r="CP52" s="213"/>
      <c r="CQ52" s="213"/>
      <c r="CR52" s="213"/>
      <c r="CS52" s="213"/>
      <c r="CT52" s="213"/>
      <c r="CU52" s="213"/>
      <c r="CV52" s="213"/>
      <c r="CW52" s="213"/>
      <c r="CX52" s="213"/>
      <c r="CY52" s="213"/>
      <c r="CZ52" s="213"/>
      <c r="DA52" s="213"/>
      <c r="DB52" s="213"/>
      <c r="DC52" s="213"/>
      <c r="DD52" s="214"/>
    </row>
    <row r="53" spans="1:108" ht="15.75">
      <c r="A53" s="186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6"/>
      <c r="AS53" s="204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6"/>
      <c r="BT53" s="207"/>
      <c r="BU53" s="208"/>
      <c r="BV53" s="208"/>
      <c r="BW53" s="208"/>
      <c r="BX53" s="208"/>
      <c r="BY53" s="208"/>
      <c r="BZ53" s="208"/>
      <c r="CA53" s="208"/>
      <c r="CB53" s="208"/>
      <c r="CC53" s="208"/>
      <c r="CD53" s="208"/>
      <c r="CE53" s="208"/>
      <c r="CF53" s="208"/>
      <c r="CG53" s="208"/>
      <c r="CH53" s="208"/>
      <c r="CI53" s="208"/>
      <c r="CJ53" s="208"/>
      <c r="CK53" s="209"/>
      <c r="CL53" s="215"/>
      <c r="CM53" s="216"/>
      <c r="CN53" s="216"/>
      <c r="CO53" s="216"/>
      <c r="CP53" s="216"/>
      <c r="CQ53" s="216"/>
      <c r="CR53" s="216"/>
      <c r="CS53" s="216"/>
      <c r="CT53" s="216"/>
      <c r="CU53" s="216"/>
      <c r="CV53" s="216"/>
      <c r="CW53" s="216"/>
      <c r="CX53" s="216"/>
      <c r="CY53" s="216"/>
      <c r="CZ53" s="216"/>
      <c r="DA53" s="216"/>
      <c r="DB53" s="216"/>
      <c r="DC53" s="216"/>
      <c r="DD53" s="217"/>
    </row>
    <row r="54" spans="1:108" ht="49.5" customHeight="1">
      <c r="A54" s="186"/>
      <c r="B54" s="202" t="s">
        <v>213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3"/>
      <c r="AS54" s="218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  <c r="BI54" s="219"/>
      <c r="BJ54" s="219"/>
      <c r="BK54" s="219"/>
      <c r="BL54" s="219"/>
      <c r="BM54" s="219"/>
      <c r="BN54" s="219"/>
      <c r="BO54" s="219"/>
      <c r="BP54" s="219"/>
      <c r="BQ54" s="219"/>
      <c r="BR54" s="219"/>
      <c r="BS54" s="220"/>
      <c r="BT54" s="207"/>
      <c r="BU54" s="208"/>
      <c r="BV54" s="208"/>
      <c r="BW54" s="208"/>
      <c r="BX54" s="208"/>
      <c r="BY54" s="208"/>
      <c r="BZ54" s="208"/>
      <c r="CA54" s="208"/>
      <c r="CB54" s="208"/>
      <c r="CC54" s="208"/>
      <c r="CD54" s="208"/>
      <c r="CE54" s="208"/>
      <c r="CF54" s="208"/>
      <c r="CG54" s="208"/>
      <c r="CH54" s="208"/>
      <c r="CI54" s="208"/>
      <c r="CJ54" s="208"/>
      <c r="CK54" s="209"/>
      <c r="CL54" s="207"/>
      <c r="CM54" s="208"/>
      <c r="CN54" s="208"/>
      <c r="CO54" s="208"/>
      <c r="CP54" s="208"/>
      <c r="CQ54" s="208"/>
      <c r="CR54" s="208"/>
      <c r="CS54" s="208"/>
      <c r="CT54" s="208"/>
      <c r="CU54" s="208"/>
      <c r="CV54" s="208"/>
      <c r="CW54" s="208"/>
      <c r="CX54" s="208"/>
      <c r="CY54" s="208"/>
      <c r="CZ54" s="208"/>
      <c r="DA54" s="208"/>
      <c r="DB54" s="208"/>
      <c r="DC54" s="208"/>
      <c r="DD54" s="209"/>
    </row>
    <row r="55" spans="1:108" ht="15" customHeight="1">
      <c r="A55" s="179"/>
      <c r="B55" s="193" t="s">
        <v>214</v>
      </c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4"/>
      <c r="AS55" s="179"/>
      <c r="AT55" s="195"/>
      <c r="AU55" s="195"/>
      <c r="AV55" s="195"/>
      <c r="AW55" s="195"/>
      <c r="AX55" s="195"/>
      <c r="AY55" s="195"/>
      <c r="AZ55" s="196"/>
      <c r="BA55" s="210" t="s">
        <v>141</v>
      </c>
      <c r="BB55" s="210"/>
      <c r="BC55" s="210"/>
      <c r="BD55" s="210"/>
      <c r="BE55" s="210"/>
      <c r="BF55" s="210"/>
      <c r="BG55" s="210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1"/>
      <c r="BT55" s="199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200"/>
      <c r="CK55" s="201"/>
      <c r="CL55" s="199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  <c r="CY55" s="200"/>
      <c r="CZ55" s="200"/>
      <c r="DA55" s="200"/>
      <c r="DB55" s="200"/>
      <c r="DC55" s="200"/>
      <c r="DD55" s="201"/>
    </row>
    <row r="56" spans="1:108" ht="15.75">
      <c r="A56" s="186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3"/>
      <c r="AS56" s="204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6"/>
      <c r="BT56" s="207"/>
      <c r="BU56" s="208"/>
      <c r="BV56" s="208"/>
      <c r="BW56" s="208"/>
      <c r="BX56" s="208"/>
      <c r="BY56" s="208"/>
      <c r="BZ56" s="208"/>
      <c r="CA56" s="208"/>
      <c r="CB56" s="208"/>
      <c r="CC56" s="208"/>
      <c r="CD56" s="208"/>
      <c r="CE56" s="208"/>
      <c r="CF56" s="208"/>
      <c r="CG56" s="208"/>
      <c r="CH56" s="208"/>
      <c r="CI56" s="208"/>
      <c r="CJ56" s="208"/>
      <c r="CK56" s="209"/>
      <c r="CL56" s="207"/>
      <c r="CM56" s="208"/>
      <c r="CN56" s="208"/>
      <c r="CO56" s="208"/>
      <c r="CP56" s="208"/>
      <c r="CQ56" s="208"/>
      <c r="CR56" s="208"/>
      <c r="CS56" s="208"/>
      <c r="CT56" s="208"/>
      <c r="CU56" s="208"/>
      <c r="CV56" s="208"/>
      <c r="CW56" s="208"/>
      <c r="CX56" s="208"/>
      <c r="CY56" s="208"/>
      <c r="CZ56" s="208"/>
      <c r="DA56" s="208"/>
      <c r="DB56" s="208"/>
      <c r="DC56" s="208"/>
      <c r="DD56" s="209"/>
    </row>
    <row r="57" spans="1:108" ht="33" customHeight="1">
      <c r="A57" s="179"/>
      <c r="B57" s="193" t="s">
        <v>215</v>
      </c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4"/>
      <c r="AS57" s="179"/>
      <c r="AT57" s="193" t="s">
        <v>152</v>
      </c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4"/>
      <c r="BT57" s="199"/>
      <c r="BU57" s="200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F57" s="200"/>
      <c r="CG57" s="200"/>
      <c r="CH57" s="200"/>
      <c r="CI57" s="200"/>
      <c r="CJ57" s="200"/>
      <c r="CK57" s="201"/>
      <c r="CL57" s="199"/>
      <c r="CM57" s="200"/>
      <c r="CN57" s="200"/>
      <c r="CO57" s="200"/>
      <c r="CP57" s="200"/>
      <c r="CQ57" s="200"/>
      <c r="CR57" s="200"/>
      <c r="CS57" s="200"/>
      <c r="CT57" s="200"/>
      <c r="CU57" s="200"/>
      <c r="CV57" s="200"/>
      <c r="CW57" s="200"/>
      <c r="CX57" s="200"/>
      <c r="CY57" s="200"/>
      <c r="CZ57" s="200"/>
      <c r="DA57" s="200"/>
      <c r="DB57" s="200"/>
      <c r="DC57" s="200"/>
      <c r="DD57" s="201"/>
    </row>
    <row r="58" spans="1:108" ht="16.5" customHeight="1">
      <c r="A58" s="223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5"/>
      <c r="AS58" s="223"/>
      <c r="AT58" s="7" t="s">
        <v>153</v>
      </c>
      <c r="AU58" s="7"/>
      <c r="AV58" s="7"/>
      <c r="AW58" s="7"/>
      <c r="AX58" s="7"/>
      <c r="AY58" s="7"/>
      <c r="AZ58" s="226"/>
      <c r="BA58" s="37"/>
      <c r="BB58" s="37"/>
      <c r="BC58" s="37"/>
      <c r="BD58" s="37"/>
      <c r="BE58" s="227"/>
      <c r="BF58" s="227"/>
      <c r="BG58" s="227"/>
      <c r="BH58" s="227"/>
      <c r="BI58" s="227"/>
      <c r="BJ58" s="227"/>
      <c r="BK58" s="226"/>
      <c r="BL58" s="228" t="s">
        <v>154</v>
      </c>
      <c r="BM58" s="226"/>
      <c r="BN58" s="226"/>
      <c r="BO58" s="226"/>
      <c r="BP58" s="226"/>
      <c r="BQ58" s="226"/>
      <c r="BR58" s="226"/>
      <c r="BS58" s="229"/>
      <c r="BT58" s="230"/>
      <c r="BU58" s="231"/>
      <c r="BV58" s="231"/>
      <c r="BW58" s="231"/>
      <c r="BX58" s="231"/>
      <c r="BY58" s="231"/>
      <c r="BZ58" s="231"/>
      <c r="CA58" s="231"/>
      <c r="CB58" s="231"/>
      <c r="CC58" s="231"/>
      <c r="CD58" s="231"/>
      <c r="CE58" s="231"/>
      <c r="CF58" s="231"/>
      <c r="CG58" s="231"/>
      <c r="CH58" s="231"/>
      <c r="CI58" s="231"/>
      <c r="CJ58" s="231"/>
      <c r="CK58" s="232"/>
      <c r="CL58" s="230"/>
      <c r="CM58" s="231"/>
      <c r="CN58" s="231"/>
      <c r="CO58" s="231"/>
      <c r="CP58" s="231"/>
      <c r="CQ58" s="231"/>
      <c r="CR58" s="231"/>
      <c r="CS58" s="231"/>
      <c r="CT58" s="231"/>
      <c r="CU58" s="231"/>
      <c r="CV58" s="231"/>
      <c r="CW58" s="231"/>
      <c r="CX58" s="231"/>
      <c r="CY58" s="231"/>
      <c r="CZ58" s="231"/>
      <c r="DA58" s="231"/>
      <c r="DB58" s="231"/>
      <c r="DC58" s="231"/>
      <c r="DD58" s="232"/>
    </row>
    <row r="59" spans="1:108" ht="15" customHeight="1">
      <c r="A59" s="186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3"/>
      <c r="AS59" s="218"/>
      <c r="AT59" s="202" t="s">
        <v>155</v>
      </c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202"/>
      <c r="BJ59" s="202"/>
      <c r="BK59" s="202"/>
      <c r="BL59" s="202"/>
      <c r="BM59" s="202"/>
      <c r="BN59" s="202"/>
      <c r="BO59" s="202"/>
      <c r="BP59" s="202"/>
      <c r="BQ59" s="202"/>
      <c r="BR59" s="202"/>
      <c r="BS59" s="203"/>
      <c r="BT59" s="207"/>
      <c r="BU59" s="208"/>
      <c r="BV59" s="208"/>
      <c r="BW59" s="208"/>
      <c r="BX59" s="208"/>
      <c r="BY59" s="208"/>
      <c r="BZ59" s="208"/>
      <c r="CA59" s="208"/>
      <c r="CB59" s="208"/>
      <c r="CC59" s="208"/>
      <c r="CD59" s="208"/>
      <c r="CE59" s="208"/>
      <c r="CF59" s="208"/>
      <c r="CG59" s="208"/>
      <c r="CH59" s="208"/>
      <c r="CI59" s="208"/>
      <c r="CJ59" s="208"/>
      <c r="CK59" s="209"/>
      <c r="CL59" s="207"/>
      <c r="CM59" s="208"/>
      <c r="CN59" s="208"/>
      <c r="CO59" s="208"/>
      <c r="CP59" s="208"/>
      <c r="CQ59" s="208"/>
      <c r="CR59" s="208"/>
      <c r="CS59" s="208"/>
      <c r="CT59" s="208"/>
      <c r="CU59" s="208"/>
      <c r="CV59" s="208"/>
      <c r="CW59" s="208"/>
      <c r="CX59" s="208"/>
      <c r="CY59" s="208"/>
      <c r="CZ59" s="208"/>
      <c r="DA59" s="208"/>
      <c r="DB59" s="208"/>
      <c r="DC59" s="208"/>
      <c r="DD59" s="209"/>
    </row>
    <row r="60" spans="1:108" ht="33.75" customHeight="1">
      <c r="A60" s="186"/>
      <c r="B60" s="105" t="s">
        <v>216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6"/>
      <c r="AS60" s="218"/>
      <c r="AT60" s="219" t="s">
        <v>217</v>
      </c>
      <c r="AU60" s="219"/>
      <c r="AV60" s="219"/>
      <c r="AW60" s="219"/>
      <c r="AX60" s="219"/>
      <c r="AY60" s="219"/>
      <c r="AZ60" s="219"/>
      <c r="BA60" s="219"/>
      <c r="BB60" s="219"/>
      <c r="BC60" s="219"/>
      <c r="BD60" s="219"/>
      <c r="BE60" s="219"/>
      <c r="BF60" s="219"/>
      <c r="BG60" s="219"/>
      <c r="BH60" s="219"/>
      <c r="BI60" s="219"/>
      <c r="BJ60" s="219"/>
      <c r="BK60" s="219"/>
      <c r="BL60" s="219"/>
      <c r="BM60" s="219"/>
      <c r="BN60" s="219"/>
      <c r="BO60" s="219"/>
      <c r="BP60" s="219"/>
      <c r="BQ60" s="219"/>
      <c r="BR60" s="219"/>
      <c r="BS60" s="220"/>
      <c r="BT60" s="215"/>
      <c r="BU60" s="208"/>
      <c r="BV60" s="208"/>
      <c r="BW60" s="208"/>
      <c r="BX60" s="208"/>
      <c r="BY60" s="208"/>
      <c r="BZ60" s="208"/>
      <c r="CA60" s="208"/>
      <c r="CB60" s="208"/>
      <c r="CC60" s="208"/>
      <c r="CD60" s="208"/>
      <c r="CE60" s="208"/>
      <c r="CF60" s="208"/>
      <c r="CG60" s="208"/>
      <c r="CH60" s="208"/>
      <c r="CI60" s="208"/>
      <c r="CJ60" s="208"/>
      <c r="CK60" s="209"/>
      <c r="CL60" s="215"/>
      <c r="CM60" s="216"/>
      <c r="CN60" s="216"/>
      <c r="CO60" s="216"/>
      <c r="CP60" s="216"/>
      <c r="CQ60" s="216"/>
      <c r="CR60" s="216"/>
      <c r="CS60" s="216"/>
      <c r="CT60" s="216"/>
      <c r="CU60" s="216"/>
      <c r="CV60" s="216"/>
      <c r="CW60" s="216"/>
      <c r="CX60" s="216"/>
      <c r="CY60" s="216"/>
      <c r="CZ60" s="216"/>
      <c r="DA60" s="216"/>
      <c r="DB60" s="216"/>
      <c r="DC60" s="216"/>
      <c r="DD60" s="217"/>
    </row>
    <row r="61" spans="1:108" ht="31.5" customHeight="1">
      <c r="A61" s="186"/>
      <c r="B61" s="156" t="s">
        <v>218</v>
      </c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7"/>
      <c r="AS61" s="119"/>
      <c r="AT61" s="156" t="s">
        <v>157</v>
      </c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7"/>
      <c r="BT61" s="233"/>
      <c r="BU61" s="234"/>
      <c r="BV61" s="234"/>
      <c r="BW61" s="234"/>
      <c r="BX61" s="234"/>
      <c r="BY61" s="234"/>
      <c r="BZ61" s="234"/>
      <c r="CA61" s="234"/>
      <c r="CB61" s="234"/>
      <c r="CC61" s="234"/>
      <c r="CD61" s="234"/>
      <c r="CE61" s="234"/>
      <c r="CF61" s="234"/>
      <c r="CG61" s="234"/>
      <c r="CH61" s="234"/>
      <c r="CI61" s="234"/>
      <c r="CJ61" s="234"/>
      <c r="CK61" s="235"/>
      <c r="CL61" s="236"/>
      <c r="CM61" s="237"/>
      <c r="CN61" s="237"/>
      <c r="CO61" s="237"/>
      <c r="CP61" s="237"/>
      <c r="CQ61" s="237"/>
      <c r="CR61" s="237"/>
      <c r="CS61" s="237"/>
      <c r="CT61" s="237"/>
      <c r="CU61" s="237"/>
      <c r="CV61" s="237"/>
      <c r="CW61" s="237"/>
      <c r="CX61" s="237"/>
      <c r="CY61" s="237"/>
      <c r="CZ61" s="237"/>
      <c r="DA61" s="237"/>
      <c r="DB61" s="237"/>
      <c r="DC61" s="237"/>
      <c r="DD61" s="238"/>
    </row>
    <row r="62" spans="1:108" ht="15" customHeight="1">
      <c r="A62" s="41" t="s">
        <v>219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</row>
    <row r="63" spans="1:108" ht="15" customHeight="1">
      <c r="A63" s="179"/>
      <c r="B63" s="193" t="s">
        <v>220</v>
      </c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4"/>
      <c r="AS63" s="179"/>
      <c r="AT63" s="195"/>
      <c r="AU63" s="195"/>
      <c r="AV63" s="195"/>
      <c r="AW63" s="195"/>
      <c r="AX63" s="195"/>
      <c r="AY63" s="195"/>
      <c r="AZ63" s="196"/>
      <c r="BA63" s="210" t="s">
        <v>141</v>
      </c>
      <c r="BB63" s="210"/>
      <c r="BC63" s="210"/>
      <c r="BD63" s="210"/>
      <c r="BE63" s="210"/>
      <c r="BF63" s="210"/>
      <c r="BG63" s="210"/>
      <c r="BH63" s="210"/>
      <c r="BI63" s="210"/>
      <c r="BJ63" s="210"/>
      <c r="BK63" s="210"/>
      <c r="BL63" s="210"/>
      <c r="BM63" s="210"/>
      <c r="BN63" s="210"/>
      <c r="BO63" s="210"/>
      <c r="BP63" s="210"/>
      <c r="BQ63" s="210"/>
      <c r="BR63" s="210"/>
      <c r="BS63" s="211"/>
      <c r="BT63" s="199"/>
      <c r="BU63" s="200"/>
      <c r="BV63" s="200"/>
      <c r="BW63" s="200"/>
      <c r="BX63" s="200"/>
      <c r="BY63" s="200"/>
      <c r="BZ63" s="200"/>
      <c r="CA63" s="200"/>
      <c r="CB63" s="200"/>
      <c r="CC63" s="200"/>
      <c r="CD63" s="200"/>
      <c r="CE63" s="200"/>
      <c r="CF63" s="200"/>
      <c r="CG63" s="200"/>
      <c r="CH63" s="200"/>
      <c r="CI63" s="200"/>
      <c r="CJ63" s="200"/>
      <c r="CK63" s="201"/>
      <c r="CL63" s="199"/>
      <c r="CM63" s="200"/>
      <c r="CN63" s="200"/>
      <c r="CO63" s="200"/>
      <c r="CP63" s="200"/>
      <c r="CQ63" s="200"/>
      <c r="CR63" s="200"/>
      <c r="CS63" s="200"/>
      <c r="CT63" s="200"/>
      <c r="CU63" s="200"/>
      <c r="CV63" s="200"/>
      <c r="CW63" s="200"/>
      <c r="CX63" s="200"/>
      <c r="CY63" s="200"/>
      <c r="CZ63" s="200"/>
      <c r="DA63" s="200"/>
      <c r="DB63" s="200"/>
      <c r="DC63" s="200"/>
      <c r="DD63" s="201"/>
    </row>
    <row r="64" spans="1:108" ht="15" customHeight="1">
      <c r="A64" s="186"/>
      <c r="B64" s="219" t="s">
        <v>221</v>
      </c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20"/>
      <c r="AS64" s="218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  <c r="BI64" s="219"/>
      <c r="BJ64" s="219"/>
      <c r="BK64" s="219"/>
      <c r="BL64" s="219"/>
      <c r="BM64" s="219"/>
      <c r="BN64" s="219"/>
      <c r="BO64" s="219"/>
      <c r="BP64" s="219"/>
      <c r="BQ64" s="219"/>
      <c r="BR64" s="219"/>
      <c r="BS64" s="220"/>
      <c r="BT64" s="239"/>
      <c r="BU64" s="240"/>
      <c r="BV64" s="240"/>
      <c r="BW64" s="240"/>
      <c r="BX64" s="240"/>
      <c r="BY64" s="240"/>
      <c r="BZ64" s="240"/>
      <c r="CA64" s="240"/>
      <c r="CB64" s="240"/>
      <c r="CC64" s="240"/>
      <c r="CD64" s="240"/>
      <c r="CE64" s="240"/>
      <c r="CF64" s="240"/>
      <c r="CG64" s="240"/>
      <c r="CH64" s="240"/>
      <c r="CI64" s="240"/>
      <c r="CJ64" s="240"/>
      <c r="CK64" s="241"/>
      <c r="CL64" s="239"/>
      <c r="CM64" s="240"/>
      <c r="CN64" s="240"/>
      <c r="CO64" s="240"/>
      <c r="CP64" s="240"/>
      <c r="CQ64" s="240"/>
      <c r="CR64" s="240"/>
      <c r="CS64" s="240"/>
      <c r="CT64" s="240"/>
      <c r="CU64" s="240"/>
      <c r="CV64" s="240"/>
      <c r="CW64" s="240"/>
      <c r="CX64" s="240"/>
      <c r="CY64" s="240"/>
      <c r="CZ64" s="240"/>
      <c r="DA64" s="240"/>
      <c r="DB64" s="240"/>
      <c r="DC64" s="240"/>
      <c r="DD64" s="241"/>
    </row>
    <row r="65" spans="1:108" ht="15" customHeight="1">
      <c r="A65" s="242"/>
      <c r="B65" s="193" t="s">
        <v>222</v>
      </c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4"/>
      <c r="AS65" s="179"/>
      <c r="AT65" s="193" t="s">
        <v>223</v>
      </c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4"/>
      <c r="BT65" s="199"/>
      <c r="BU65" s="200"/>
      <c r="BV65" s="200"/>
      <c r="BW65" s="200"/>
      <c r="BX65" s="200"/>
      <c r="BY65" s="200"/>
      <c r="BZ65" s="200"/>
      <c r="CA65" s="200"/>
      <c r="CB65" s="200"/>
      <c r="CC65" s="200"/>
      <c r="CD65" s="200"/>
      <c r="CE65" s="200"/>
      <c r="CF65" s="200"/>
      <c r="CG65" s="200"/>
      <c r="CH65" s="200"/>
      <c r="CI65" s="200"/>
      <c r="CJ65" s="200"/>
      <c r="CK65" s="201"/>
      <c r="CL65" s="199"/>
      <c r="CM65" s="200"/>
      <c r="CN65" s="200"/>
      <c r="CO65" s="200"/>
      <c r="CP65" s="200"/>
      <c r="CQ65" s="200"/>
      <c r="CR65" s="200"/>
      <c r="CS65" s="200"/>
      <c r="CT65" s="200"/>
      <c r="CU65" s="200"/>
      <c r="CV65" s="200"/>
      <c r="CW65" s="200"/>
      <c r="CX65" s="200"/>
      <c r="CY65" s="200"/>
      <c r="CZ65" s="200"/>
      <c r="DA65" s="200"/>
      <c r="DB65" s="200"/>
      <c r="DC65" s="200"/>
      <c r="DD65" s="201"/>
    </row>
    <row r="66" spans="1:108" ht="15.75">
      <c r="A66" s="243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5"/>
      <c r="AS66" s="223"/>
      <c r="AT66" s="244"/>
      <c r="AU66" s="244"/>
      <c r="AV66" s="244"/>
      <c r="AW66" s="244"/>
      <c r="AX66" s="244"/>
      <c r="AY66" s="244"/>
      <c r="AZ66" s="244"/>
      <c r="BA66" s="244"/>
      <c r="BB66" s="244"/>
      <c r="BC66" s="244"/>
      <c r="BD66" s="244"/>
      <c r="BE66" s="244"/>
      <c r="BF66" s="244"/>
      <c r="BG66" s="244"/>
      <c r="BH66" s="244"/>
      <c r="BI66" s="244"/>
      <c r="BJ66" s="244"/>
      <c r="BK66" s="244"/>
      <c r="BL66" s="244"/>
      <c r="BM66" s="244"/>
      <c r="BN66" s="244"/>
      <c r="BO66" s="244"/>
      <c r="BP66" s="244"/>
      <c r="BQ66" s="244"/>
      <c r="BR66" s="244"/>
      <c r="BS66" s="229"/>
      <c r="BT66" s="230"/>
      <c r="BU66" s="231"/>
      <c r="BV66" s="231"/>
      <c r="BW66" s="231"/>
      <c r="BX66" s="231"/>
      <c r="BY66" s="231"/>
      <c r="BZ66" s="231"/>
      <c r="CA66" s="231"/>
      <c r="CB66" s="231"/>
      <c r="CC66" s="231"/>
      <c r="CD66" s="231"/>
      <c r="CE66" s="231"/>
      <c r="CF66" s="231"/>
      <c r="CG66" s="231"/>
      <c r="CH66" s="231"/>
      <c r="CI66" s="231"/>
      <c r="CJ66" s="231"/>
      <c r="CK66" s="232"/>
      <c r="CL66" s="230"/>
      <c r="CM66" s="231"/>
      <c r="CN66" s="231"/>
      <c r="CO66" s="231"/>
      <c r="CP66" s="231"/>
      <c r="CQ66" s="231"/>
      <c r="CR66" s="231"/>
      <c r="CS66" s="231"/>
      <c r="CT66" s="231"/>
      <c r="CU66" s="231"/>
      <c r="CV66" s="231"/>
      <c r="CW66" s="231"/>
      <c r="CX66" s="231"/>
      <c r="CY66" s="231"/>
      <c r="CZ66" s="231"/>
      <c r="DA66" s="231"/>
      <c r="DB66" s="231"/>
      <c r="DC66" s="231"/>
      <c r="DD66" s="232"/>
    </row>
    <row r="67" spans="1:108" ht="15.75">
      <c r="A67" s="243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5"/>
      <c r="AS67" s="223"/>
      <c r="AT67" s="245"/>
      <c r="AU67" s="245"/>
      <c r="AV67" s="245"/>
      <c r="AW67" s="245"/>
      <c r="AX67" s="245"/>
      <c r="AY67" s="245"/>
      <c r="AZ67" s="245"/>
      <c r="BA67" s="245"/>
      <c r="BB67" s="245"/>
      <c r="BC67" s="245"/>
      <c r="BD67" s="245"/>
      <c r="BE67" s="245"/>
      <c r="BF67" s="245"/>
      <c r="BG67" s="245"/>
      <c r="BH67" s="37"/>
      <c r="BI67" s="37" t="s">
        <v>224</v>
      </c>
      <c r="BJ67" s="37"/>
      <c r="BK67" s="37"/>
      <c r="BL67" s="37"/>
      <c r="BM67" s="37"/>
      <c r="BN67" s="37"/>
      <c r="BO67" s="37"/>
      <c r="BP67" s="37"/>
      <c r="BQ67" s="37"/>
      <c r="BR67" s="37"/>
      <c r="BS67" s="229"/>
      <c r="BT67" s="230"/>
      <c r="BU67" s="231"/>
      <c r="BV67" s="231"/>
      <c r="BW67" s="231"/>
      <c r="BX67" s="231"/>
      <c r="BY67" s="231"/>
      <c r="BZ67" s="231"/>
      <c r="CA67" s="231"/>
      <c r="CB67" s="231"/>
      <c r="CC67" s="231"/>
      <c r="CD67" s="231"/>
      <c r="CE67" s="231"/>
      <c r="CF67" s="231"/>
      <c r="CG67" s="231"/>
      <c r="CH67" s="231"/>
      <c r="CI67" s="231"/>
      <c r="CJ67" s="231"/>
      <c r="CK67" s="232"/>
      <c r="CL67" s="230"/>
      <c r="CM67" s="231"/>
      <c r="CN67" s="231"/>
      <c r="CO67" s="231"/>
      <c r="CP67" s="231"/>
      <c r="CQ67" s="231"/>
      <c r="CR67" s="231"/>
      <c r="CS67" s="231"/>
      <c r="CT67" s="231"/>
      <c r="CU67" s="231"/>
      <c r="CV67" s="231"/>
      <c r="CW67" s="231"/>
      <c r="CX67" s="231"/>
      <c r="CY67" s="231"/>
      <c r="CZ67" s="231"/>
      <c r="DA67" s="231"/>
      <c r="DB67" s="231"/>
      <c r="DC67" s="231"/>
      <c r="DD67" s="232"/>
    </row>
    <row r="68" spans="1:108" ht="15.75">
      <c r="A68" s="186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3"/>
      <c r="AS68" s="218"/>
      <c r="AT68" s="246" t="s">
        <v>225</v>
      </c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7"/>
      <c r="BT68" s="207"/>
      <c r="BU68" s="208"/>
      <c r="BV68" s="208"/>
      <c r="BW68" s="208"/>
      <c r="BX68" s="208"/>
      <c r="BY68" s="208"/>
      <c r="BZ68" s="208"/>
      <c r="CA68" s="208"/>
      <c r="CB68" s="208"/>
      <c r="CC68" s="208"/>
      <c r="CD68" s="208"/>
      <c r="CE68" s="208"/>
      <c r="CF68" s="208"/>
      <c r="CG68" s="208"/>
      <c r="CH68" s="208"/>
      <c r="CI68" s="208"/>
      <c r="CJ68" s="208"/>
      <c r="CK68" s="209"/>
      <c r="CL68" s="207"/>
      <c r="CM68" s="208"/>
      <c r="CN68" s="208"/>
      <c r="CO68" s="208"/>
      <c r="CP68" s="208"/>
      <c r="CQ68" s="208"/>
      <c r="CR68" s="208"/>
      <c r="CS68" s="208"/>
      <c r="CT68" s="208"/>
      <c r="CU68" s="208"/>
      <c r="CV68" s="208"/>
      <c r="CW68" s="208"/>
      <c r="CX68" s="208"/>
      <c r="CY68" s="208"/>
      <c r="CZ68" s="208"/>
      <c r="DA68" s="208"/>
      <c r="DB68" s="208"/>
      <c r="DC68" s="208"/>
      <c r="DD68" s="209"/>
    </row>
    <row r="69" spans="1:108" ht="15" customHeight="1">
      <c r="A69" s="41" t="s">
        <v>226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</row>
    <row r="70" spans="1:108" ht="15" customHeight="1">
      <c r="A70" s="179"/>
      <c r="B70" s="193" t="s">
        <v>227</v>
      </c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4"/>
      <c r="AS70" s="179"/>
      <c r="AT70" s="195"/>
      <c r="AU70" s="195"/>
      <c r="AV70" s="195"/>
      <c r="AW70" s="195"/>
      <c r="AX70" s="195"/>
      <c r="AY70" s="195"/>
      <c r="AZ70" s="196"/>
      <c r="BA70" s="210" t="s">
        <v>161</v>
      </c>
      <c r="BB70" s="210"/>
      <c r="BC70" s="210"/>
      <c r="BD70" s="210"/>
      <c r="BE70" s="210"/>
      <c r="BF70" s="210"/>
      <c r="BG70" s="210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1"/>
      <c r="BT70" s="199"/>
      <c r="BU70" s="200"/>
      <c r="BV70" s="200"/>
      <c r="BW70" s="200"/>
      <c r="BX70" s="200"/>
      <c r="BY70" s="200"/>
      <c r="BZ70" s="200"/>
      <c r="CA70" s="200"/>
      <c r="CB70" s="200"/>
      <c r="CC70" s="200"/>
      <c r="CD70" s="200"/>
      <c r="CE70" s="200"/>
      <c r="CF70" s="200"/>
      <c r="CG70" s="200"/>
      <c r="CH70" s="200"/>
      <c r="CI70" s="200"/>
      <c r="CJ70" s="200"/>
      <c r="CK70" s="201"/>
      <c r="CL70" s="199"/>
      <c r="CM70" s="200"/>
      <c r="CN70" s="200"/>
      <c r="CO70" s="200"/>
      <c r="CP70" s="200"/>
      <c r="CQ70" s="200"/>
      <c r="CR70" s="200"/>
      <c r="CS70" s="200"/>
      <c r="CT70" s="200"/>
      <c r="CU70" s="200"/>
      <c r="CV70" s="200"/>
      <c r="CW70" s="200"/>
      <c r="CX70" s="200"/>
      <c r="CY70" s="200"/>
      <c r="CZ70" s="200"/>
      <c r="DA70" s="200"/>
      <c r="DB70" s="200"/>
      <c r="DC70" s="200"/>
      <c r="DD70" s="201"/>
    </row>
    <row r="71" spans="1:108" ht="15.75">
      <c r="A71" s="186"/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3"/>
      <c r="AS71" s="204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5"/>
      <c r="BK71" s="205"/>
      <c r="BL71" s="205"/>
      <c r="BM71" s="205"/>
      <c r="BN71" s="205"/>
      <c r="BO71" s="205"/>
      <c r="BP71" s="205"/>
      <c r="BQ71" s="205"/>
      <c r="BR71" s="205"/>
      <c r="BS71" s="206"/>
      <c r="BT71" s="207"/>
      <c r="BU71" s="208"/>
      <c r="BV71" s="208"/>
      <c r="BW71" s="208"/>
      <c r="BX71" s="208"/>
      <c r="BY71" s="208"/>
      <c r="BZ71" s="208"/>
      <c r="CA71" s="208"/>
      <c r="CB71" s="208"/>
      <c r="CC71" s="208"/>
      <c r="CD71" s="208"/>
      <c r="CE71" s="208"/>
      <c r="CF71" s="208"/>
      <c r="CG71" s="208"/>
      <c r="CH71" s="208"/>
      <c r="CI71" s="208"/>
      <c r="CJ71" s="208"/>
      <c r="CK71" s="209"/>
      <c r="CL71" s="207"/>
      <c r="CM71" s="208"/>
      <c r="CN71" s="208"/>
      <c r="CO71" s="208"/>
      <c r="CP71" s="208"/>
      <c r="CQ71" s="208"/>
      <c r="CR71" s="208"/>
      <c r="CS71" s="208"/>
      <c r="CT71" s="208"/>
      <c r="CU71" s="208"/>
      <c r="CV71" s="208"/>
      <c r="CW71" s="208"/>
      <c r="CX71" s="208"/>
      <c r="CY71" s="208"/>
      <c r="CZ71" s="208"/>
      <c r="DA71" s="208"/>
      <c r="DB71" s="208"/>
      <c r="DC71" s="208"/>
      <c r="DD71" s="209"/>
    </row>
    <row r="72" spans="1:108" ht="15" customHeight="1">
      <c r="A72" s="41" t="s">
        <v>228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</row>
    <row r="73" spans="1:108" ht="15" customHeight="1">
      <c r="A73" s="179"/>
      <c r="B73" s="193" t="s">
        <v>229</v>
      </c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4"/>
      <c r="AS73" s="179"/>
      <c r="AT73" s="193" t="s">
        <v>230</v>
      </c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4"/>
      <c r="BT73" s="199"/>
      <c r="BU73" s="200"/>
      <c r="BV73" s="200"/>
      <c r="BW73" s="200"/>
      <c r="BX73" s="200"/>
      <c r="BY73" s="200"/>
      <c r="BZ73" s="200"/>
      <c r="CA73" s="200"/>
      <c r="CB73" s="200"/>
      <c r="CC73" s="200"/>
      <c r="CD73" s="200"/>
      <c r="CE73" s="200"/>
      <c r="CF73" s="200"/>
      <c r="CG73" s="200"/>
      <c r="CH73" s="200"/>
      <c r="CI73" s="200"/>
      <c r="CJ73" s="200"/>
      <c r="CK73" s="201"/>
      <c r="CL73" s="199"/>
      <c r="CM73" s="200"/>
      <c r="CN73" s="200"/>
      <c r="CO73" s="200"/>
      <c r="CP73" s="200"/>
      <c r="CQ73" s="200"/>
      <c r="CR73" s="200"/>
      <c r="CS73" s="200"/>
      <c r="CT73" s="200"/>
      <c r="CU73" s="200"/>
      <c r="CV73" s="200"/>
      <c r="CW73" s="200"/>
      <c r="CX73" s="200"/>
      <c r="CY73" s="200"/>
      <c r="CZ73" s="200"/>
      <c r="DA73" s="200"/>
      <c r="DB73" s="200"/>
      <c r="DC73" s="200"/>
      <c r="DD73" s="201"/>
    </row>
    <row r="74" spans="1:108" ht="15.75">
      <c r="A74" s="223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  <c r="AQ74" s="224"/>
      <c r="AR74" s="225"/>
      <c r="AS74" s="223"/>
      <c r="AT74" s="7" t="s">
        <v>231</v>
      </c>
      <c r="AU74" s="7"/>
      <c r="AV74" s="7"/>
      <c r="AW74" s="7"/>
      <c r="AX74" s="7"/>
      <c r="AY74" s="7"/>
      <c r="AZ74" s="226"/>
      <c r="BA74" s="37"/>
      <c r="BB74" s="37"/>
      <c r="BC74" s="37"/>
      <c r="BD74" s="227"/>
      <c r="BE74" s="227"/>
      <c r="BF74" s="227"/>
      <c r="BG74" s="227"/>
      <c r="BH74" s="227"/>
      <c r="BI74" s="227"/>
      <c r="BJ74" s="227"/>
      <c r="BK74" s="37"/>
      <c r="BL74" s="37" t="s">
        <v>175</v>
      </c>
      <c r="BN74" s="37"/>
      <c r="BO74" s="37"/>
      <c r="BP74" s="37"/>
      <c r="BQ74" s="37"/>
      <c r="BR74" s="37"/>
      <c r="BS74" s="229"/>
      <c r="BT74" s="230"/>
      <c r="BU74" s="231"/>
      <c r="BV74" s="231"/>
      <c r="BW74" s="231"/>
      <c r="BX74" s="231"/>
      <c r="BY74" s="231"/>
      <c r="BZ74" s="231"/>
      <c r="CA74" s="231"/>
      <c r="CB74" s="231"/>
      <c r="CC74" s="231"/>
      <c r="CD74" s="231"/>
      <c r="CE74" s="231"/>
      <c r="CF74" s="231"/>
      <c r="CG74" s="231"/>
      <c r="CH74" s="231"/>
      <c r="CI74" s="231"/>
      <c r="CJ74" s="231"/>
      <c r="CK74" s="232"/>
      <c r="CL74" s="230"/>
      <c r="CM74" s="231"/>
      <c r="CN74" s="231"/>
      <c r="CO74" s="231"/>
      <c r="CP74" s="231"/>
      <c r="CQ74" s="231"/>
      <c r="CR74" s="231"/>
      <c r="CS74" s="231"/>
      <c r="CT74" s="231"/>
      <c r="CU74" s="231"/>
      <c r="CV74" s="231"/>
      <c r="CW74" s="231"/>
      <c r="CX74" s="231"/>
      <c r="CY74" s="231"/>
      <c r="CZ74" s="231"/>
      <c r="DA74" s="231"/>
      <c r="DB74" s="231"/>
      <c r="DC74" s="231"/>
      <c r="DD74" s="232"/>
    </row>
    <row r="75" spans="1:108" ht="15" customHeight="1">
      <c r="A75" s="223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224"/>
      <c r="AP75" s="224"/>
      <c r="AQ75" s="224"/>
      <c r="AR75" s="225"/>
      <c r="AS75" s="223"/>
      <c r="AT75" s="224" t="s">
        <v>232</v>
      </c>
      <c r="AU75" s="224"/>
      <c r="AV75" s="224"/>
      <c r="AW75" s="224"/>
      <c r="AX75" s="224"/>
      <c r="AY75" s="224"/>
      <c r="AZ75" s="224"/>
      <c r="BA75" s="224"/>
      <c r="BB75" s="224"/>
      <c r="BC75" s="224"/>
      <c r="BD75" s="224"/>
      <c r="BE75" s="224"/>
      <c r="BF75" s="224"/>
      <c r="BG75" s="224"/>
      <c r="BH75" s="224"/>
      <c r="BI75" s="224"/>
      <c r="BJ75" s="224"/>
      <c r="BK75" s="224"/>
      <c r="BL75" s="224"/>
      <c r="BM75" s="224"/>
      <c r="BN75" s="224"/>
      <c r="BO75" s="224"/>
      <c r="BP75" s="224"/>
      <c r="BQ75" s="224"/>
      <c r="BR75" s="224"/>
      <c r="BS75" s="225"/>
      <c r="BT75" s="230"/>
      <c r="BU75" s="231"/>
      <c r="BV75" s="231"/>
      <c r="BW75" s="231"/>
      <c r="BX75" s="231"/>
      <c r="BY75" s="231"/>
      <c r="BZ75" s="231"/>
      <c r="CA75" s="231"/>
      <c r="CB75" s="231"/>
      <c r="CC75" s="231"/>
      <c r="CD75" s="231"/>
      <c r="CE75" s="231"/>
      <c r="CF75" s="231"/>
      <c r="CG75" s="231"/>
      <c r="CH75" s="231"/>
      <c r="CI75" s="231"/>
      <c r="CJ75" s="231"/>
      <c r="CK75" s="232"/>
      <c r="CL75" s="230"/>
      <c r="CM75" s="231"/>
      <c r="CN75" s="231"/>
      <c r="CO75" s="231"/>
      <c r="CP75" s="231"/>
      <c r="CQ75" s="231"/>
      <c r="CR75" s="231"/>
      <c r="CS75" s="231"/>
      <c r="CT75" s="231"/>
      <c r="CU75" s="231"/>
      <c r="CV75" s="231"/>
      <c r="CW75" s="231"/>
      <c r="CX75" s="231"/>
      <c r="CY75" s="231"/>
      <c r="CZ75" s="231"/>
      <c r="DA75" s="231"/>
      <c r="DB75" s="231"/>
      <c r="DC75" s="231"/>
      <c r="DD75" s="232"/>
    </row>
    <row r="76" spans="1:108" ht="15.75">
      <c r="A76" s="223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224"/>
      <c r="AR76" s="225"/>
      <c r="AS76" s="223"/>
      <c r="AT76" s="7" t="s">
        <v>174</v>
      </c>
      <c r="AU76" s="7"/>
      <c r="AV76" s="7"/>
      <c r="AW76" s="7"/>
      <c r="AX76" s="7"/>
      <c r="AY76" s="7"/>
      <c r="AZ76" s="226"/>
      <c r="BA76" s="37"/>
      <c r="BB76" s="37"/>
      <c r="BC76" s="37"/>
      <c r="BD76" s="226"/>
      <c r="BE76" s="227"/>
      <c r="BF76" s="227"/>
      <c r="BG76" s="227"/>
      <c r="BH76" s="227"/>
      <c r="BI76" s="227"/>
      <c r="BJ76" s="227"/>
      <c r="BK76" s="37"/>
      <c r="BL76" s="37" t="s">
        <v>175</v>
      </c>
      <c r="BN76" s="37"/>
      <c r="BO76" s="37"/>
      <c r="BP76" s="37"/>
      <c r="BQ76" s="37"/>
      <c r="BR76" s="37"/>
      <c r="BS76" s="229"/>
      <c r="BT76" s="230"/>
      <c r="BU76" s="231"/>
      <c r="BV76" s="231"/>
      <c r="BW76" s="231"/>
      <c r="BX76" s="231"/>
      <c r="BY76" s="231"/>
      <c r="BZ76" s="231"/>
      <c r="CA76" s="231"/>
      <c r="CB76" s="231"/>
      <c r="CC76" s="231"/>
      <c r="CD76" s="231"/>
      <c r="CE76" s="231"/>
      <c r="CF76" s="231"/>
      <c r="CG76" s="231"/>
      <c r="CH76" s="231"/>
      <c r="CI76" s="231"/>
      <c r="CJ76" s="231"/>
      <c r="CK76" s="232"/>
      <c r="CL76" s="230"/>
      <c r="CM76" s="231"/>
      <c r="CN76" s="231"/>
      <c r="CO76" s="231"/>
      <c r="CP76" s="231"/>
      <c r="CQ76" s="231"/>
      <c r="CR76" s="231"/>
      <c r="CS76" s="231"/>
      <c r="CT76" s="231"/>
      <c r="CU76" s="231"/>
      <c r="CV76" s="231"/>
      <c r="CW76" s="231"/>
      <c r="CX76" s="231"/>
      <c r="CY76" s="231"/>
      <c r="CZ76" s="231"/>
      <c r="DA76" s="231"/>
      <c r="DB76" s="231"/>
      <c r="DC76" s="231"/>
      <c r="DD76" s="232"/>
    </row>
    <row r="77" spans="1:108" ht="15" customHeight="1">
      <c r="A77" s="223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  <c r="AQ77" s="224"/>
      <c r="AR77" s="225"/>
      <c r="AS77" s="223"/>
      <c r="AT77" s="224" t="s">
        <v>233</v>
      </c>
      <c r="AU77" s="224"/>
      <c r="AV77" s="224"/>
      <c r="AW77" s="224"/>
      <c r="AX77" s="224"/>
      <c r="AY77" s="224"/>
      <c r="AZ77" s="224"/>
      <c r="BA77" s="224"/>
      <c r="BB77" s="224"/>
      <c r="BC77" s="224"/>
      <c r="BD77" s="224"/>
      <c r="BE77" s="224"/>
      <c r="BF77" s="224"/>
      <c r="BG77" s="224"/>
      <c r="BH77" s="224"/>
      <c r="BI77" s="224"/>
      <c r="BJ77" s="224"/>
      <c r="BK77" s="224"/>
      <c r="BL77" s="224"/>
      <c r="BM77" s="224"/>
      <c r="BN77" s="224"/>
      <c r="BO77" s="224"/>
      <c r="BP77" s="224"/>
      <c r="BQ77" s="224"/>
      <c r="BR77" s="224"/>
      <c r="BS77" s="225"/>
      <c r="BT77" s="230"/>
      <c r="BU77" s="231"/>
      <c r="BV77" s="231"/>
      <c r="BW77" s="231"/>
      <c r="BX77" s="231"/>
      <c r="BY77" s="231"/>
      <c r="BZ77" s="231"/>
      <c r="CA77" s="231"/>
      <c r="CB77" s="231"/>
      <c r="CC77" s="231"/>
      <c r="CD77" s="231"/>
      <c r="CE77" s="231"/>
      <c r="CF77" s="231"/>
      <c r="CG77" s="231"/>
      <c r="CH77" s="231"/>
      <c r="CI77" s="231"/>
      <c r="CJ77" s="231"/>
      <c r="CK77" s="232"/>
      <c r="CL77" s="230"/>
      <c r="CM77" s="231"/>
      <c r="CN77" s="231"/>
      <c r="CO77" s="231"/>
      <c r="CP77" s="231"/>
      <c r="CQ77" s="231"/>
      <c r="CR77" s="231"/>
      <c r="CS77" s="231"/>
      <c r="CT77" s="231"/>
      <c r="CU77" s="231"/>
      <c r="CV77" s="231"/>
      <c r="CW77" s="231"/>
      <c r="CX77" s="231"/>
      <c r="CY77" s="231"/>
      <c r="CZ77" s="231"/>
      <c r="DA77" s="231"/>
      <c r="DB77" s="231"/>
      <c r="DC77" s="231"/>
      <c r="DD77" s="232"/>
    </row>
    <row r="78" spans="1:108" ht="15.75">
      <c r="A78" s="223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224"/>
      <c r="AQ78" s="224"/>
      <c r="AR78" s="225"/>
      <c r="AS78" s="223"/>
      <c r="AT78" s="7" t="s">
        <v>234</v>
      </c>
      <c r="AU78" s="7"/>
      <c r="AV78" s="7"/>
      <c r="AW78" s="7"/>
      <c r="AX78" s="7"/>
      <c r="AY78" s="7"/>
      <c r="AZ78" s="226"/>
      <c r="BA78" s="37"/>
      <c r="BB78" s="37"/>
      <c r="BC78" s="37"/>
      <c r="BD78" s="226"/>
      <c r="BE78" s="227"/>
      <c r="BF78" s="227"/>
      <c r="BG78" s="227"/>
      <c r="BH78" s="227"/>
      <c r="BI78" s="227"/>
      <c r="BJ78" s="227"/>
      <c r="BK78" s="37"/>
      <c r="BL78" s="37" t="s">
        <v>175</v>
      </c>
      <c r="BN78" s="37"/>
      <c r="BO78" s="37"/>
      <c r="BP78" s="37"/>
      <c r="BQ78" s="37"/>
      <c r="BR78" s="37"/>
      <c r="BS78" s="229"/>
      <c r="BT78" s="230"/>
      <c r="BU78" s="231"/>
      <c r="BV78" s="231"/>
      <c r="BW78" s="231"/>
      <c r="BX78" s="231"/>
      <c r="BY78" s="231"/>
      <c r="BZ78" s="231"/>
      <c r="CA78" s="231"/>
      <c r="CB78" s="231"/>
      <c r="CC78" s="231"/>
      <c r="CD78" s="231"/>
      <c r="CE78" s="231"/>
      <c r="CF78" s="231"/>
      <c r="CG78" s="231"/>
      <c r="CH78" s="231"/>
      <c r="CI78" s="231"/>
      <c r="CJ78" s="231"/>
      <c r="CK78" s="232"/>
      <c r="CL78" s="230"/>
      <c r="CM78" s="231"/>
      <c r="CN78" s="231"/>
      <c r="CO78" s="231"/>
      <c r="CP78" s="231"/>
      <c r="CQ78" s="231"/>
      <c r="CR78" s="231"/>
      <c r="CS78" s="231"/>
      <c r="CT78" s="231"/>
      <c r="CU78" s="231"/>
      <c r="CV78" s="231"/>
      <c r="CW78" s="231"/>
      <c r="CX78" s="231"/>
      <c r="CY78" s="231"/>
      <c r="CZ78" s="231"/>
      <c r="DA78" s="231"/>
      <c r="DB78" s="231"/>
      <c r="DC78" s="231"/>
      <c r="DD78" s="232"/>
    </row>
    <row r="79" spans="1:108" ht="15" customHeight="1">
      <c r="A79" s="223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224"/>
      <c r="AP79" s="224"/>
      <c r="AQ79" s="224"/>
      <c r="AR79" s="225"/>
      <c r="AS79" s="223"/>
      <c r="AT79" s="224" t="s">
        <v>235</v>
      </c>
      <c r="AU79" s="224"/>
      <c r="AV79" s="224"/>
      <c r="AW79" s="224"/>
      <c r="AX79" s="224"/>
      <c r="AY79" s="224"/>
      <c r="AZ79" s="224"/>
      <c r="BA79" s="224"/>
      <c r="BB79" s="224"/>
      <c r="BC79" s="224"/>
      <c r="BD79" s="224"/>
      <c r="BE79" s="224"/>
      <c r="BF79" s="224"/>
      <c r="BG79" s="224"/>
      <c r="BH79" s="224"/>
      <c r="BI79" s="224"/>
      <c r="BJ79" s="224"/>
      <c r="BK79" s="224"/>
      <c r="BL79" s="224"/>
      <c r="BM79" s="224"/>
      <c r="BN79" s="224"/>
      <c r="BO79" s="224"/>
      <c r="BP79" s="224"/>
      <c r="BQ79" s="224"/>
      <c r="BR79" s="224"/>
      <c r="BS79" s="225"/>
      <c r="BT79" s="230"/>
      <c r="BU79" s="231"/>
      <c r="BV79" s="231"/>
      <c r="BW79" s="231"/>
      <c r="BX79" s="231"/>
      <c r="BY79" s="231"/>
      <c r="BZ79" s="231"/>
      <c r="CA79" s="231"/>
      <c r="CB79" s="231"/>
      <c r="CC79" s="231"/>
      <c r="CD79" s="231"/>
      <c r="CE79" s="231"/>
      <c r="CF79" s="231"/>
      <c r="CG79" s="231"/>
      <c r="CH79" s="231"/>
      <c r="CI79" s="231"/>
      <c r="CJ79" s="231"/>
      <c r="CK79" s="232"/>
      <c r="CL79" s="230"/>
      <c r="CM79" s="231"/>
      <c r="CN79" s="231"/>
      <c r="CO79" s="231"/>
      <c r="CP79" s="231"/>
      <c r="CQ79" s="231"/>
      <c r="CR79" s="231"/>
      <c r="CS79" s="231"/>
      <c r="CT79" s="231"/>
      <c r="CU79" s="231"/>
      <c r="CV79" s="231"/>
      <c r="CW79" s="231"/>
      <c r="CX79" s="231"/>
      <c r="CY79" s="231"/>
      <c r="CZ79" s="231"/>
      <c r="DA79" s="231"/>
      <c r="DB79" s="231"/>
      <c r="DC79" s="231"/>
      <c r="DD79" s="232"/>
    </row>
    <row r="80" spans="1:108" ht="15.75">
      <c r="A80" s="223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24"/>
      <c r="AR80" s="225"/>
      <c r="AS80" s="223"/>
      <c r="AT80" s="227"/>
      <c r="AU80" s="227"/>
      <c r="AV80" s="227"/>
      <c r="AW80" s="227"/>
      <c r="AX80" s="227"/>
      <c r="AY80" s="227"/>
      <c r="AZ80" s="226"/>
      <c r="BA80" s="248" t="s">
        <v>161</v>
      </c>
      <c r="BB80" s="248"/>
      <c r="BC80" s="248"/>
      <c r="BD80" s="248"/>
      <c r="BE80" s="248"/>
      <c r="BF80" s="248"/>
      <c r="BG80" s="248"/>
      <c r="BH80" s="248"/>
      <c r="BI80" s="248"/>
      <c r="BJ80" s="248"/>
      <c r="BK80" s="248"/>
      <c r="BL80" s="248"/>
      <c r="BM80" s="248"/>
      <c r="BN80" s="248"/>
      <c r="BO80" s="248"/>
      <c r="BP80" s="248"/>
      <c r="BQ80" s="248"/>
      <c r="BR80" s="248"/>
      <c r="BS80" s="249"/>
      <c r="BT80" s="230"/>
      <c r="BU80" s="231"/>
      <c r="BV80" s="231"/>
      <c r="BW80" s="231"/>
      <c r="BX80" s="231"/>
      <c r="BY80" s="231"/>
      <c r="BZ80" s="231"/>
      <c r="CA80" s="231"/>
      <c r="CB80" s="231"/>
      <c r="CC80" s="231"/>
      <c r="CD80" s="231"/>
      <c r="CE80" s="231"/>
      <c r="CF80" s="231"/>
      <c r="CG80" s="231"/>
      <c r="CH80" s="231"/>
      <c r="CI80" s="231"/>
      <c r="CJ80" s="231"/>
      <c r="CK80" s="232"/>
      <c r="CL80" s="230"/>
      <c r="CM80" s="231"/>
      <c r="CN80" s="231"/>
      <c r="CO80" s="231"/>
      <c r="CP80" s="231"/>
      <c r="CQ80" s="231"/>
      <c r="CR80" s="231"/>
      <c r="CS80" s="231"/>
      <c r="CT80" s="231"/>
      <c r="CU80" s="231"/>
      <c r="CV80" s="231"/>
      <c r="CW80" s="231"/>
      <c r="CX80" s="231"/>
      <c r="CY80" s="231"/>
      <c r="CZ80" s="231"/>
      <c r="DA80" s="231"/>
      <c r="DB80" s="231"/>
      <c r="DC80" s="231"/>
      <c r="DD80" s="232"/>
    </row>
    <row r="81" spans="1:108" ht="15.75">
      <c r="A81" s="186"/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3"/>
      <c r="AS81" s="218"/>
      <c r="AT81" s="250"/>
      <c r="AU81" s="250"/>
      <c r="AV81" s="250"/>
      <c r="AW81" s="250"/>
      <c r="AX81" s="250"/>
      <c r="AY81" s="250"/>
      <c r="AZ81" s="250"/>
      <c r="BA81" s="250"/>
      <c r="BB81" s="250"/>
      <c r="BC81" s="250"/>
      <c r="BD81" s="250"/>
      <c r="BE81" s="250"/>
      <c r="BF81" s="250"/>
      <c r="BG81" s="250"/>
      <c r="BH81" s="250"/>
      <c r="BI81" s="250"/>
      <c r="BJ81" s="250"/>
      <c r="BK81" s="250"/>
      <c r="BL81" s="250"/>
      <c r="BM81" s="250"/>
      <c r="BN81" s="250"/>
      <c r="BO81" s="250"/>
      <c r="BP81" s="250"/>
      <c r="BQ81" s="250"/>
      <c r="BR81" s="250"/>
      <c r="BS81" s="251"/>
      <c r="BT81" s="207"/>
      <c r="BU81" s="208"/>
      <c r="BV81" s="208"/>
      <c r="BW81" s="208"/>
      <c r="BX81" s="208"/>
      <c r="BY81" s="208"/>
      <c r="BZ81" s="208"/>
      <c r="CA81" s="208"/>
      <c r="CB81" s="208"/>
      <c r="CC81" s="208"/>
      <c r="CD81" s="208"/>
      <c r="CE81" s="208"/>
      <c r="CF81" s="208"/>
      <c r="CG81" s="208"/>
      <c r="CH81" s="208"/>
      <c r="CI81" s="208"/>
      <c r="CJ81" s="208"/>
      <c r="CK81" s="209"/>
      <c r="CL81" s="207"/>
      <c r="CM81" s="208"/>
      <c r="CN81" s="208"/>
      <c r="CO81" s="208"/>
      <c r="CP81" s="208"/>
      <c r="CQ81" s="208"/>
      <c r="CR81" s="208"/>
      <c r="CS81" s="208"/>
      <c r="CT81" s="208"/>
      <c r="CU81" s="208"/>
      <c r="CV81" s="208"/>
      <c r="CW81" s="208"/>
      <c r="CX81" s="208"/>
      <c r="CY81" s="208"/>
      <c r="CZ81" s="208"/>
      <c r="DA81" s="208"/>
      <c r="DB81" s="208"/>
      <c r="DC81" s="208"/>
      <c r="DD81" s="209"/>
    </row>
    <row r="82" spans="1:108" ht="31.5" customHeight="1">
      <c r="A82" s="186"/>
      <c r="B82" s="219" t="s">
        <v>236</v>
      </c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19"/>
      <c r="AG82" s="219"/>
      <c r="AH82" s="219"/>
      <c r="AI82" s="219"/>
      <c r="AJ82" s="219"/>
      <c r="AK82" s="219"/>
      <c r="AL82" s="219"/>
      <c r="AM82" s="219"/>
      <c r="AN82" s="219"/>
      <c r="AO82" s="219"/>
      <c r="AP82" s="219"/>
      <c r="AQ82" s="219"/>
      <c r="AR82" s="220"/>
      <c r="AS82" s="218"/>
      <c r="AT82" s="219"/>
      <c r="AU82" s="219"/>
      <c r="AV82" s="219"/>
      <c r="AW82" s="219"/>
      <c r="AX82" s="219"/>
      <c r="AY82" s="219"/>
      <c r="AZ82" s="219"/>
      <c r="BA82" s="219"/>
      <c r="BB82" s="219"/>
      <c r="BC82" s="219"/>
      <c r="BD82" s="219"/>
      <c r="BE82" s="219"/>
      <c r="BF82" s="219"/>
      <c r="BG82" s="219"/>
      <c r="BH82" s="219"/>
      <c r="BI82" s="219"/>
      <c r="BJ82" s="219"/>
      <c r="BK82" s="219"/>
      <c r="BL82" s="219"/>
      <c r="BM82" s="219"/>
      <c r="BN82" s="219"/>
      <c r="BO82" s="219"/>
      <c r="BP82" s="219"/>
      <c r="BQ82" s="219"/>
      <c r="BR82" s="219"/>
      <c r="BS82" s="220"/>
      <c r="BT82" s="239"/>
      <c r="BU82" s="240"/>
      <c r="BV82" s="240"/>
      <c r="BW82" s="240"/>
      <c r="BX82" s="240"/>
      <c r="BY82" s="240"/>
      <c r="BZ82" s="240"/>
      <c r="CA82" s="240"/>
      <c r="CB82" s="240"/>
      <c r="CC82" s="240"/>
      <c r="CD82" s="240"/>
      <c r="CE82" s="240"/>
      <c r="CF82" s="240"/>
      <c r="CG82" s="240"/>
      <c r="CH82" s="240"/>
      <c r="CI82" s="240"/>
      <c r="CJ82" s="240"/>
      <c r="CK82" s="241"/>
      <c r="CL82" s="239"/>
      <c r="CM82" s="240"/>
      <c r="CN82" s="240"/>
      <c r="CO82" s="240"/>
      <c r="CP82" s="240"/>
      <c r="CQ82" s="240"/>
      <c r="CR82" s="240"/>
      <c r="CS82" s="240"/>
      <c r="CT82" s="240"/>
      <c r="CU82" s="240"/>
      <c r="CV82" s="240"/>
      <c r="CW82" s="240"/>
      <c r="CX82" s="240"/>
      <c r="CY82" s="240"/>
      <c r="CZ82" s="240"/>
      <c r="DA82" s="240"/>
      <c r="DB82" s="240"/>
      <c r="DC82" s="240"/>
      <c r="DD82" s="241"/>
    </row>
    <row r="83" spans="1:108" ht="33" customHeight="1">
      <c r="A83" s="179"/>
      <c r="B83" s="193" t="s">
        <v>237</v>
      </c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4"/>
      <c r="AS83" s="179"/>
      <c r="AT83" s="193" t="s">
        <v>238</v>
      </c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4"/>
      <c r="BT83" s="199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  <c r="CG83" s="200"/>
      <c r="CH83" s="200"/>
      <c r="CI83" s="200"/>
      <c r="CJ83" s="200"/>
      <c r="CK83" s="201"/>
      <c r="CL83" s="199"/>
      <c r="CM83" s="200"/>
      <c r="CN83" s="200"/>
      <c r="CO83" s="200"/>
      <c r="CP83" s="200"/>
      <c r="CQ83" s="200"/>
      <c r="CR83" s="200"/>
      <c r="CS83" s="200"/>
      <c r="CT83" s="200"/>
      <c r="CU83" s="200"/>
      <c r="CV83" s="200"/>
      <c r="CW83" s="200"/>
      <c r="CX83" s="200"/>
      <c r="CY83" s="200"/>
      <c r="CZ83" s="200"/>
      <c r="DA83" s="200"/>
      <c r="DB83" s="200"/>
      <c r="DC83" s="200"/>
      <c r="DD83" s="201"/>
    </row>
    <row r="84" spans="1:108" ht="15.75">
      <c r="A84" s="223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24"/>
      <c r="AQ84" s="224"/>
      <c r="AR84" s="225"/>
      <c r="AS84" s="223"/>
      <c r="AT84" s="7" t="s">
        <v>239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27"/>
      <c r="BK84" s="227"/>
      <c r="BL84" s="227"/>
      <c r="BM84" s="227"/>
      <c r="BN84" s="7"/>
      <c r="BO84" s="7" t="s">
        <v>50</v>
      </c>
      <c r="BP84" s="7"/>
      <c r="BQ84" s="7"/>
      <c r="BR84" s="7"/>
      <c r="BS84" s="252"/>
      <c r="BT84" s="230"/>
      <c r="BU84" s="231"/>
      <c r="BV84" s="231"/>
      <c r="BW84" s="231"/>
      <c r="BX84" s="231"/>
      <c r="BY84" s="231"/>
      <c r="BZ84" s="231"/>
      <c r="CA84" s="231"/>
      <c r="CB84" s="231"/>
      <c r="CC84" s="231"/>
      <c r="CD84" s="231"/>
      <c r="CE84" s="231"/>
      <c r="CF84" s="231"/>
      <c r="CG84" s="231"/>
      <c r="CH84" s="231"/>
      <c r="CI84" s="231"/>
      <c r="CJ84" s="231"/>
      <c r="CK84" s="232"/>
      <c r="CL84" s="230"/>
      <c r="CM84" s="231"/>
      <c r="CN84" s="231"/>
      <c r="CO84" s="231"/>
      <c r="CP84" s="231"/>
      <c r="CQ84" s="231"/>
      <c r="CR84" s="231"/>
      <c r="CS84" s="231"/>
      <c r="CT84" s="231"/>
      <c r="CU84" s="231"/>
      <c r="CV84" s="231"/>
      <c r="CW84" s="231"/>
      <c r="CX84" s="231"/>
      <c r="CY84" s="231"/>
      <c r="CZ84" s="231"/>
      <c r="DA84" s="231"/>
      <c r="DB84" s="231"/>
      <c r="DC84" s="231"/>
      <c r="DD84" s="232"/>
    </row>
    <row r="85" spans="1:108" ht="15.75">
      <c r="A85" s="186"/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3"/>
      <c r="AS85" s="218"/>
      <c r="AT85" s="250"/>
      <c r="AU85" s="250"/>
      <c r="AV85" s="250"/>
      <c r="AW85" s="250"/>
      <c r="AX85" s="250"/>
      <c r="AY85" s="250"/>
      <c r="AZ85" s="250"/>
      <c r="BA85" s="250"/>
      <c r="BB85" s="250"/>
      <c r="BC85" s="250"/>
      <c r="BD85" s="250"/>
      <c r="BE85" s="250"/>
      <c r="BF85" s="250"/>
      <c r="BG85" s="250"/>
      <c r="BH85" s="250"/>
      <c r="BI85" s="250"/>
      <c r="BJ85" s="250"/>
      <c r="BK85" s="250"/>
      <c r="BL85" s="250"/>
      <c r="BM85" s="250"/>
      <c r="BN85" s="250"/>
      <c r="BO85" s="250"/>
      <c r="BP85" s="250"/>
      <c r="BQ85" s="250"/>
      <c r="BR85" s="250"/>
      <c r="BS85" s="251"/>
      <c r="BT85" s="207"/>
      <c r="BU85" s="208"/>
      <c r="BV85" s="208"/>
      <c r="BW85" s="208"/>
      <c r="BX85" s="208"/>
      <c r="BY85" s="208"/>
      <c r="BZ85" s="208"/>
      <c r="CA85" s="208"/>
      <c r="CB85" s="208"/>
      <c r="CC85" s="208"/>
      <c r="CD85" s="208"/>
      <c r="CE85" s="208"/>
      <c r="CF85" s="208"/>
      <c r="CG85" s="208"/>
      <c r="CH85" s="208"/>
      <c r="CI85" s="208"/>
      <c r="CJ85" s="208"/>
      <c r="CK85" s="209"/>
      <c r="CL85" s="207"/>
      <c r="CM85" s="208"/>
      <c r="CN85" s="208"/>
      <c r="CO85" s="208"/>
      <c r="CP85" s="208"/>
      <c r="CQ85" s="208"/>
      <c r="CR85" s="208"/>
      <c r="CS85" s="208"/>
      <c r="CT85" s="208"/>
      <c r="CU85" s="208"/>
      <c r="CV85" s="208"/>
      <c r="CW85" s="208"/>
      <c r="CX85" s="208"/>
      <c r="CY85" s="208"/>
      <c r="CZ85" s="208"/>
      <c r="DA85" s="208"/>
      <c r="DB85" s="208"/>
      <c r="DC85" s="208"/>
      <c r="DD85" s="209"/>
    </row>
    <row r="86" spans="1:108" ht="15.75">
      <c r="A86" s="41" t="s">
        <v>240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</row>
    <row r="87" spans="1:108" ht="15" customHeight="1">
      <c r="A87" s="179"/>
      <c r="B87" s="193" t="s">
        <v>241</v>
      </c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4"/>
      <c r="AS87" s="179"/>
      <c r="AT87" s="193" t="s">
        <v>242</v>
      </c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4"/>
      <c r="BT87" s="199"/>
      <c r="BU87" s="200"/>
      <c r="BV87" s="200"/>
      <c r="BW87" s="200"/>
      <c r="BX87" s="200"/>
      <c r="BY87" s="200"/>
      <c r="BZ87" s="200"/>
      <c r="CA87" s="200"/>
      <c r="CB87" s="200"/>
      <c r="CC87" s="200"/>
      <c r="CD87" s="200"/>
      <c r="CE87" s="200"/>
      <c r="CF87" s="200"/>
      <c r="CG87" s="200"/>
      <c r="CH87" s="200"/>
      <c r="CI87" s="200"/>
      <c r="CJ87" s="200"/>
      <c r="CK87" s="201"/>
      <c r="CL87" s="199"/>
      <c r="CM87" s="200"/>
      <c r="CN87" s="200"/>
      <c r="CO87" s="200"/>
      <c r="CP87" s="200"/>
      <c r="CQ87" s="200"/>
      <c r="CR87" s="200"/>
      <c r="CS87" s="200"/>
      <c r="CT87" s="200"/>
      <c r="CU87" s="200"/>
      <c r="CV87" s="200"/>
      <c r="CW87" s="200"/>
      <c r="CX87" s="200"/>
      <c r="CY87" s="200"/>
      <c r="CZ87" s="200"/>
      <c r="DA87" s="200"/>
      <c r="DB87" s="200"/>
      <c r="DC87" s="200"/>
      <c r="DD87" s="201"/>
    </row>
    <row r="88" spans="1:108" ht="15" customHeight="1">
      <c r="A88" s="223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  <c r="AL88" s="224"/>
      <c r="AM88" s="224"/>
      <c r="AN88" s="224"/>
      <c r="AO88" s="224"/>
      <c r="AP88" s="224"/>
      <c r="AQ88" s="224"/>
      <c r="AR88" s="225"/>
      <c r="AS88" s="223"/>
      <c r="AT88" s="7" t="s">
        <v>165</v>
      </c>
      <c r="AU88" s="7"/>
      <c r="AV88" s="7"/>
      <c r="AW88" s="7"/>
      <c r="AX88" s="7"/>
      <c r="AY88" s="7"/>
      <c r="AZ88" s="226"/>
      <c r="BA88" s="37"/>
      <c r="BB88" s="37"/>
      <c r="BC88" s="37"/>
      <c r="BD88" s="227"/>
      <c r="BE88" s="227"/>
      <c r="BF88" s="227"/>
      <c r="BG88" s="227"/>
      <c r="BH88" s="227"/>
      <c r="BI88" s="227"/>
      <c r="BJ88" s="227"/>
      <c r="BK88" s="37" t="s">
        <v>243</v>
      </c>
      <c r="BL88" s="37"/>
      <c r="BM88" s="37"/>
      <c r="BN88" s="37"/>
      <c r="BO88" s="37"/>
      <c r="BP88" s="37"/>
      <c r="BQ88" s="37"/>
      <c r="BR88" s="37"/>
      <c r="BS88" s="229"/>
      <c r="BT88" s="230"/>
      <c r="BU88" s="231"/>
      <c r="BV88" s="231"/>
      <c r="BW88" s="231"/>
      <c r="BX88" s="231"/>
      <c r="BY88" s="231"/>
      <c r="BZ88" s="231"/>
      <c r="CA88" s="231"/>
      <c r="CB88" s="231"/>
      <c r="CC88" s="231"/>
      <c r="CD88" s="231"/>
      <c r="CE88" s="231"/>
      <c r="CF88" s="231"/>
      <c r="CG88" s="231"/>
      <c r="CH88" s="231"/>
      <c r="CI88" s="231"/>
      <c r="CJ88" s="231"/>
      <c r="CK88" s="232"/>
      <c r="CL88" s="230"/>
      <c r="CM88" s="231"/>
      <c r="CN88" s="231"/>
      <c r="CO88" s="231"/>
      <c r="CP88" s="231"/>
      <c r="CQ88" s="231"/>
      <c r="CR88" s="231"/>
      <c r="CS88" s="231"/>
      <c r="CT88" s="231"/>
      <c r="CU88" s="231"/>
      <c r="CV88" s="231"/>
      <c r="CW88" s="231"/>
      <c r="CX88" s="231"/>
      <c r="CY88" s="231"/>
      <c r="CZ88" s="231"/>
      <c r="DA88" s="231"/>
      <c r="DB88" s="231"/>
      <c r="DC88" s="231"/>
      <c r="DD88" s="232"/>
    </row>
    <row r="89" spans="1:108" ht="15.75">
      <c r="A89" s="223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24"/>
      <c r="AR89" s="225"/>
      <c r="AS89" s="223"/>
      <c r="AT89" s="224" t="s">
        <v>244</v>
      </c>
      <c r="AU89" s="224"/>
      <c r="AV89" s="224"/>
      <c r="AW89" s="224"/>
      <c r="AX89" s="224"/>
      <c r="AY89" s="224"/>
      <c r="AZ89" s="224"/>
      <c r="BA89" s="224"/>
      <c r="BB89" s="224"/>
      <c r="BC89" s="224"/>
      <c r="BD89" s="224"/>
      <c r="BE89" s="224"/>
      <c r="BF89" s="224"/>
      <c r="BG89" s="224"/>
      <c r="BH89" s="224"/>
      <c r="BI89" s="224"/>
      <c r="BJ89" s="224"/>
      <c r="BK89" s="224"/>
      <c r="BL89" s="224"/>
      <c r="BM89" s="224"/>
      <c r="BN89" s="224"/>
      <c r="BO89" s="224"/>
      <c r="BP89" s="224"/>
      <c r="BQ89" s="224"/>
      <c r="BR89" s="224"/>
      <c r="BS89" s="225"/>
      <c r="BT89" s="230"/>
      <c r="BU89" s="231"/>
      <c r="BV89" s="231"/>
      <c r="BW89" s="231"/>
      <c r="BX89" s="231"/>
      <c r="BY89" s="231"/>
      <c r="BZ89" s="231"/>
      <c r="CA89" s="231"/>
      <c r="CB89" s="231"/>
      <c r="CC89" s="231"/>
      <c r="CD89" s="231"/>
      <c r="CE89" s="231"/>
      <c r="CF89" s="231"/>
      <c r="CG89" s="231"/>
      <c r="CH89" s="231"/>
      <c r="CI89" s="231"/>
      <c r="CJ89" s="231"/>
      <c r="CK89" s="232"/>
      <c r="CL89" s="230"/>
      <c r="CM89" s="231"/>
      <c r="CN89" s="231"/>
      <c r="CO89" s="231"/>
      <c r="CP89" s="231"/>
      <c r="CQ89" s="231"/>
      <c r="CR89" s="231"/>
      <c r="CS89" s="231"/>
      <c r="CT89" s="231"/>
      <c r="CU89" s="231"/>
      <c r="CV89" s="231"/>
      <c r="CW89" s="231"/>
      <c r="CX89" s="231"/>
      <c r="CY89" s="231"/>
      <c r="CZ89" s="231"/>
      <c r="DA89" s="231"/>
      <c r="DB89" s="231"/>
      <c r="DC89" s="231"/>
      <c r="DD89" s="232"/>
    </row>
    <row r="90" spans="1:108" ht="15" customHeight="1">
      <c r="A90" s="223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224"/>
      <c r="AQ90" s="224"/>
      <c r="AR90" s="225"/>
      <c r="AS90" s="223"/>
      <c r="AT90" s="227"/>
      <c r="AU90" s="227"/>
      <c r="AV90" s="227"/>
      <c r="AW90" s="227"/>
      <c r="AX90" s="227"/>
      <c r="AY90" s="227"/>
      <c r="AZ90" s="227"/>
      <c r="BA90" s="37"/>
      <c r="BB90" s="253" t="s">
        <v>245</v>
      </c>
      <c r="BC90" s="253"/>
      <c r="BD90" s="253"/>
      <c r="BE90" s="253"/>
      <c r="BF90" s="253"/>
      <c r="BG90" s="253"/>
      <c r="BH90" s="253"/>
      <c r="BI90" s="253"/>
      <c r="BJ90" s="253"/>
      <c r="BK90" s="253"/>
      <c r="BL90" s="253"/>
      <c r="BM90" s="253"/>
      <c r="BN90" s="253"/>
      <c r="BO90" s="253"/>
      <c r="BP90" s="253"/>
      <c r="BQ90" s="253"/>
      <c r="BR90" s="253"/>
      <c r="BS90" s="254"/>
      <c r="BT90" s="230"/>
      <c r="BU90" s="231"/>
      <c r="BV90" s="231"/>
      <c r="BW90" s="231"/>
      <c r="BX90" s="231"/>
      <c r="BY90" s="231"/>
      <c r="BZ90" s="231"/>
      <c r="CA90" s="231"/>
      <c r="CB90" s="231"/>
      <c r="CC90" s="231"/>
      <c r="CD90" s="231"/>
      <c r="CE90" s="231"/>
      <c r="CF90" s="231"/>
      <c r="CG90" s="231"/>
      <c r="CH90" s="231"/>
      <c r="CI90" s="231"/>
      <c r="CJ90" s="231"/>
      <c r="CK90" s="232"/>
      <c r="CL90" s="230"/>
      <c r="CM90" s="231"/>
      <c r="CN90" s="231"/>
      <c r="CO90" s="231"/>
      <c r="CP90" s="231"/>
      <c r="CQ90" s="231"/>
      <c r="CR90" s="231"/>
      <c r="CS90" s="231"/>
      <c r="CT90" s="231"/>
      <c r="CU90" s="231"/>
      <c r="CV90" s="231"/>
      <c r="CW90" s="231"/>
      <c r="CX90" s="231"/>
      <c r="CY90" s="231"/>
      <c r="CZ90" s="231"/>
      <c r="DA90" s="231"/>
      <c r="DB90" s="231"/>
      <c r="DC90" s="231"/>
      <c r="DD90" s="232"/>
    </row>
    <row r="91" spans="1:108" ht="15.75">
      <c r="A91" s="223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  <c r="AP91" s="224"/>
      <c r="AQ91" s="224"/>
      <c r="AR91" s="225"/>
      <c r="AS91" s="223"/>
      <c r="AT91" s="224" t="s">
        <v>246</v>
      </c>
      <c r="AU91" s="224"/>
      <c r="AV91" s="224"/>
      <c r="AW91" s="224"/>
      <c r="AX91" s="224"/>
      <c r="AY91" s="224"/>
      <c r="AZ91" s="224"/>
      <c r="BA91" s="224"/>
      <c r="BB91" s="224"/>
      <c r="BC91" s="224"/>
      <c r="BD91" s="224"/>
      <c r="BE91" s="224"/>
      <c r="BF91" s="224"/>
      <c r="BG91" s="224"/>
      <c r="BH91" s="224"/>
      <c r="BI91" s="224"/>
      <c r="BJ91" s="224"/>
      <c r="BK91" s="224"/>
      <c r="BL91" s="224"/>
      <c r="BM91" s="224"/>
      <c r="BN91" s="224"/>
      <c r="BO91" s="224"/>
      <c r="BP91" s="224"/>
      <c r="BQ91" s="224"/>
      <c r="BR91" s="224"/>
      <c r="BS91" s="225"/>
      <c r="BT91" s="230"/>
      <c r="BU91" s="231"/>
      <c r="BV91" s="231"/>
      <c r="BW91" s="231"/>
      <c r="BX91" s="231"/>
      <c r="BY91" s="231"/>
      <c r="BZ91" s="231"/>
      <c r="CA91" s="231"/>
      <c r="CB91" s="231"/>
      <c r="CC91" s="231"/>
      <c r="CD91" s="231"/>
      <c r="CE91" s="231"/>
      <c r="CF91" s="231"/>
      <c r="CG91" s="231"/>
      <c r="CH91" s="231"/>
      <c r="CI91" s="231"/>
      <c r="CJ91" s="231"/>
      <c r="CK91" s="232"/>
      <c r="CL91" s="230"/>
      <c r="CM91" s="231"/>
      <c r="CN91" s="231"/>
      <c r="CO91" s="231"/>
      <c r="CP91" s="231"/>
      <c r="CQ91" s="231"/>
      <c r="CR91" s="231"/>
      <c r="CS91" s="231"/>
      <c r="CT91" s="231"/>
      <c r="CU91" s="231"/>
      <c r="CV91" s="231"/>
      <c r="CW91" s="231"/>
      <c r="CX91" s="231"/>
      <c r="CY91" s="231"/>
      <c r="CZ91" s="231"/>
      <c r="DA91" s="231"/>
      <c r="DB91" s="231"/>
      <c r="DC91" s="231"/>
      <c r="DD91" s="232"/>
    </row>
    <row r="92" spans="1:108" ht="15" customHeight="1">
      <c r="A92" s="223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4"/>
      <c r="AR92" s="225"/>
      <c r="AS92" s="223"/>
      <c r="AT92" s="7" t="s">
        <v>165</v>
      </c>
      <c r="AU92" s="7"/>
      <c r="AV92" s="7"/>
      <c r="AW92" s="7"/>
      <c r="AX92" s="7"/>
      <c r="AY92" s="7"/>
      <c r="AZ92" s="226"/>
      <c r="BA92" s="37"/>
      <c r="BB92" s="37"/>
      <c r="BC92" s="37"/>
      <c r="BD92" s="227"/>
      <c r="BE92" s="227"/>
      <c r="BF92" s="227"/>
      <c r="BG92" s="227"/>
      <c r="BH92" s="227"/>
      <c r="BI92" s="227"/>
      <c r="BJ92" s="227"/>
      <c r="BK92" s="37" t="s">
        <v>247</v>
      </c>
      <c r="BL92" s="37"/>
      <c r="BM92" s="37"/>
      <c r="BN92" s="37"/>
      <c r="BO92" s="37"/>
      <c r="BP92" s="37"/>
      <c r="BQ92" s="37"/>
      <c r="BR92" s="37"/>
      <c r="BS92" s="229"/>
      <c r="BT92" s="230"/>
      <c r="BU92" s="231"/>
      <c r="BV92" s="231"/>
      <c r="BW92" s="231"/>
      <c r="BX92" s="231"/>
      <c r="BY92" s="231"/>
      <c r="BZ92" s="231"/>
      <c r="CA92" s="231"/>
      <c r="CB92" s="231"/>
      <c r="CC92" s="231"/>
      <c r="CD92" s="231"/>
      <c r="CE92" s="231"/>
      <c r="CF92" s="231"/>
      <c r="CG92" s="231"/>
      <c r="CH92" s="231"/>
      <c r="CI92" s="231"/>
      <c r="CJ92" s="231"/>
      <c r="CK92" s="232"/>
      <c r="CL92" s="230"/>
      <c r="CM92" s="231"/>
      <c r="CN92" s="231"/>
      <c r="CO92" s="231"/>
      <c r="CP92" s="231"/>
      <c r="CQ92" s="231"/>
      <c r="CR92" s="231"/>
      <c r="CS92" s="231"/>
      <c r="CT92" s="231"/>
      <c r="CU92" s="231"/>
      <c r="CV92" s="231"/>
      <c r="CW92" s="231"/>
      <c r="CX92" s="231"/>
      <c r="CY92" s="231"/>
      <c r="CZ92" s="231"/>
      <c r="DA92" s="231"/>
      <c r="DB92" s="231"/>
      <c r="DC92" s="231"/>
      <c r="DD92" s="232"/>
    </row>
    <row r="93" spans="1:108" ht="15.75">
      <c r="A93" s="218"/>
      <c r="B93" s="202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3"/>
      <c r="AS93" s="218"/>
      <c r="AT93" s="202" t="s">
        <v>248</v>
      </c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02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2"/>
      <c r="BQ93" s="202"/>
      <c r="BR93" s="202"/>
      <c r="BS93" s="203"/>
      <c r="BT93" s="207"/>
      <c r="BU93" s="208"/>
      <c r="BV93" s="208"/>
      <c r="BW93" s="208"/>
      <c r="BX93" s="208"/>
      <c r="BY93" s="208"/>
      <c r="BZ93" s="208"/>
      <c r="CA93" s="208"/>
      <c r="CB93" s="208"/>
      <c r="CC93" s="208"/>
      <c r="CD93" s="208"/>
      <c r="CE93" s="208"/>
      <c r="CF93" s="208"/>
      <c r="CG93" s="208"/>
      <c r="CH93" s="208"/>
      <c r="CI93" s="208"/>
      <c r="CJ93" s="208"/>
      <c r="CK93" s="209"/>
      <c r="CL93" s="207"/>
      <c r="CM93" s="208"/>
      <c r="CN93" s="208"/>
      <c r="CO93" s="208"/>
      <c r="CP93" s="208"/>
      <c r="CQ93" s="208"/>
      <c r="CR93" s="208"/>
      <c r="CS93" s="208"/>
      <c r="CT93" s="208"/>
      <c r="CU93" s="208"/>
      <c r="CV93" s="208"/>
      <c r="CW93" s="208"/>
      <c r="CX93" s="208"/>
      <c r="CY93" s="208"/>
      <c r="CZ93" s="208"/>
      <c r="DA93" s="208"/>
      <c r="DB93" s="208"/>
      <c r="DC93" s="208"/>
      <c r="DD93" s="209"/>
    </row>
    <row r="94" spans="1:108" ht="15" customHeight="1">
      <c r="A94" s="179"/>
      <c r="B94" s="193" t="s">
        <v>249</v>
      </c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4"/>
      <c r="AS94" s="179"/>
      <c r="AT94" s="193" t="s">
        <v>250</v>
      </c>
      <c r="AU94" s="193"/>
      <c r="AV94" s="193"/>
      <c r="AW94" s="193"/>
      <c r="AX94" s="193"/>
      <c r="AY94" s="193"/>
      <c r="AZ94" s="193"/>
      <c r="BA94" s="193"/>
      <c r="BB94" s="193"/>
      <c r="BC94" s="193"/>
      <c r="BD94" s="193"/>
      <c r="BE94" s="193"/>
      <c r="BF94" s="193"/>
      <c r="BG94" s="193"/>
      <c r="BH94" s="193"/>
      <c r="BI94" s="193"/>
      <c r="BJ94" s="193"/>
      <c r="BK94" s="193"/>
      <c r="BL94" s="193"/>
      <c r="BM94" s="193"/>
      <c r="BN94" s="193"/>
      <c r="BO94" s="193"/>
      <c r="BP94" s="193"/>
      <c r="BQ94" s="193"/>
      <c r="BR94" s="193"/>
      <c r="BS94" s="194"/>
      <c r="BT94" s="199"/>
      <c r="BU94" s="200"/>
      <c r="BV94" s="200"/>
      <c r="BW94" s="200"/>
      <c r="BX94" s="200"/>
      <c r="BY94" s="200"/>
      <c r="BZ94" s="200"/>
      <c r="CA94" s="200"/>
      <c r="CB94" s="200"/>
      <c r="CC94" s="200"/>
      <c r="CD94" s="200"/>
      <c r="CE94" s="200"/>
      <c r="CF94" s="200"/>
      <c r="CG94" s="200"/>
      <c r="CH94" s="200"/>
      <c r="CI94" s="200"/>
      <c r="CJ94" s="200"/>
      <c r="CK94" s="201"/>
      <c r="CL94" s="199"/>
      <c r="CM94" s="200"/>
      <c r="CN94" s="200"/>
      <c r="CO94" s="200"/>
      <c r="CP94" s="200"/>
      <c r="CQ94" s="200"/>
      <c r="CR94" s="200"/>
      <c r="CS94" s="200"/>
      <c r="CT94" s="200"/>
      <c r="CU94" s="200"/>
      <c r="CV94" s="200"/>
      <c r="CW94" s="200"/>
      <c r="CX94" s="200"/>
      <c r="CY94" s="200"/>
      <c r="CZ94" s="200"/>
      <c r="DA94" s="200"/>
      <c r="DB94" s="200"/>
      <c r="DC94" s="200"/>
      <c r="DD94" s="201"/>
    </row>
    <row r="95" spans="1:108" ht="15" customHeight="1">
      <c r="A95" s="223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  <c r="AL95" s="224"/>
      <c r="AM95" s="224"/>
      <c r="AN95" s="224"/>
      <c r="AO95" s="224"/>
      <c r="AP95" s="224"/>
      <c r="AQ95" s="224"/>
      <c r="AR95" s="225"/>
      <c r="AS95" s="223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7"/>
      <c r="BG95" s="7" t="s">
        <v>251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52"/>
      <c r="BT95" s="230"/>
      <c r="BU95" s="231"/>
      <c r="BV95" s="231"/>
      <c r="BW95" s="231"/>
      <c r="BX95" s="231"/>
      <c r="BY95" s="231"/>
      <c r="BZ95" s="231"/>
      <c r="CA95" s="231"/>
      <c r="CB95" s="231"/>
      <c r="CC95" s="231"/>
      <c r="CD95" s="231"/>
      <c r="CE95" s="231"/>
      <c r="CF95" s="231"/>
      <c r="CG95" s="231"/>
      <c r="CH95" s="231"/>
      <c r="CI95" s="231"/>
      <c r="CJ95" s="231"/>
      <c r="CK95" s="232"/>
      <c r="CL95" s="230"/>
      <c r="CM95" s="231"/>
      <c r="CN95" s="231"/>
      <c r="CO95" s="231"/>
      <c r="CP95" s="231"/>
      <c r="CQ95" s="231"/>
      <c r="CR95" s="231"/>
      <c r="CS95" s="231"/>
      <c r="CT95" s="231"/>
      <c r="CU95" s="231"/>
      <c r="CV95" s="231"/>
      <c r="CW95" s="231"/>
      <c r="CX95" s="231"/>
      <c r="CY95" s="231"/>
      <c r="CZ95" s="231"/>
      <c r="DA95" s="231"/>
      <c r="DB95" s="231"/>
      <c r="DC95" s="231"/>
      <c r="DD95" s="232"/>
    </row>
    <row r="96" spans="1:108" ht="15.75">
      <c r="A96" s="223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  <c r="AL96" s="224"/>
      <c r="AM96" s="224"/>
      <c r="AN96" s="224"/>
      <c r="AO96" s="224"/>
      <c r="AP96" s="224"/>
      <c r="AQ96" s="224"/>
      <c r="AR96" s="225"/>
      <c r="AS96" s="223"/>
      <c r="AT96" s="224" t="s">
        <v>252</v>
      </c>
      <c r="AU96" s="224"/>
      <c r="AV96" s="224"/>
      <c r="AW96" s="224"/>
      <c r="AX96" s="224"/>
      <c r="AY96" s="224"/>
      <c r="AZ96" s="224"/>
      <c r="BA96" s="224"/>
      <c r="BB96" s="224"/>
      <c r="BC96" s="224"/>
      <c r="BD96" s="224"/>
      <c r="BE96" s="224"/>
      <c r="BF96" s="224"/>
      <c r="BG96" s="224"/>
      <c r="BH96" s="224"/>
      <c r="BI96" s="224"/>
      <c r="BJ96" s="224"/>
      <c r="BK96" s="224"/>
      <c r="BL96" s="224"/>
      <c r="BM96" s="224"/>
      <c r="BN96" s="224"/>
      <c r="BO96" s="224"/>
      <c r="BP96" s="224"/>
      <c r="BQ96" s="224"/>
      <c r="BR96" s="224"/>
      <c r="BS96" s="225"/>
      <c r="BT96" s="230"/>
      <c r="BU96" s="231"/>
      <c r="BV96" s="231"/>
      <c r="BW96" s="231"/>
      <c r="BX96" s="231"/>
      <c r="BY96" s="231"/>
      <c r="BZ96" s="231"/>
      <c r="CA96" s="231"/>
      <c r="CB96" s="231"/>
      <c r="CC96" s="231"/>
      <c r="CD96" s="231"/>
      <c r="CE96" s="231"/>
      <c r="CF96" s="231"/>
      <c r="CG96" s="231"/>
      <c r="CH96" s="231"/>
      <c r="CI96" s="231"/>
      <c r="CJ96" s="231"/>
      <c r="CK96" s="232"/>
      <c r="CL96" s="230"/>
      <c r="CM96" s="231"/>
      <c r="CN96" s="231"/>
      <c r="CO96" s="231"/>
      <c r="CP96" s="231"/>
      <c r="CQ96" s="231"/>
      <c r="CR96" s="231"/>
      <c r="CS96" s="231"/>
      <c r="CT96" s="231"/>
      <c r="CU96" s="231"/>
      <c r="CV96" s="231"/>
      <c r="CW96" s="231"/>
      <c r="CX96" s="231"/>
      <c r="CY96" s="231"/>
      <c r="CZ96" s="231"/>
      <c r="DA96" s="231"/>
      <c r="DB96" s="231"/>
      <c r="DC96" s="231"/>
      <c r="DD96" s="232"/>
    </row>
    <row r="97" spans="1:108" ht="15" customHeight="1">
      <c r="A97" s="223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  <c r="AL97" s="224"/>
      <c r="AM97" s="224"/>
      <c r="AN97" s="224"/>
      <c r="AO97" s="224"/>
      <c r="AP97" s="224"/>
      <c r="AQ97" s="224"/>
      <c r="AR97" s="225"/>
      <c r="AS97" s="223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6"/>
      <c r="BG97" s="255" t="s">
        <v>253</v>
      </c>
      <c r="BH97" s="255"/>
      <c r="BI97" s="255"/>
      <c r="BJ97" s="255"/>
      <c r="BK97" s="255"/>
      <c r="BL97" s="255"/>
      <c r="BM97" s="255"/>
      <c r="BN97" s="255"/>
      <c r="BO97" s="255"/>
      <c r="BP97" s="255"/>
      <c r="BQ97" s="255"/>
      <c r="BR97" s="255"/>
      <c r="BS97" s="256"/>
      <c r="BT97" s="230"/>
      <c r="BU97" s="231"/>
      <c r="BV97" s="231"/>
      <c r="BW97" s="231"/>
      <c r="BX97" s="231"/>
      <c r="BY97" s="231"/>
      <c r="BZ97" s="231"/>
      <c r="CA97" s="231"/>
      <c r="CB97" s="231"/>
      <c r="CC97" s="231"/>
      <c r="CD97" s="231"/>
      <c r="CE97" s="231"/>
      <c r="CF97" s="231"/>
      <c r="CG97" s="231"/>
      <c r="CH97" s="231"/>
      <c r="CI97" s="231"/>
      <c r="CJ97" s="231"/>
      <c r="CK97" s="232"/>
      <c r="CL97" s="230"/>
      <c r="CM97" s="231"/>
      <c r="CN97" s="231"/>
      <c r="CO97" s="231"/>
      <c r="CP97" s="231"/>
      <c r="CQ97" s="231"/>
      <c r="CR97" s="231"/>
      <c r="CS97" s="231"/>
      <c r="CT97" s="231"/>
      <c r="CU97" s="231"/>
      <c r="CV97" s="231"/>
      <c r="CW97" s="231"/>
      <c r="CX97" s="231"/>
      <c r="CY97" s="231"/>
      <c r="CZ97" s="231"/>
      <c r="DA97" s="231"/>
      <c r="DB97" s="231"/>
      <c r="DC97" s="231"/>
      <c r="DD97" s="232"/>
    </row>
    <row r="98" spans="1:108" ht="15.75">
      <c r="A98" s="223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  <c r="AL98" s="224"/>
      <c r="AM98" s="224"/>
      <c r="AN98" s="224"/>
      <c r="AO98" s="224"/>
      <c r="AP98" s="224"/>
      <c r="AQ98" s="224"/>
      <c r="AR98" s="225"/>
      <c r="AS98" s="223"/>
      <c r="AT98" s="224" t="s">
        <v>254</v>
      </c>
      <c r="AU98" s="224"/>
      <c r="AV98" s="224"/>
      <c r="AW98" s="224"/>
      <c r="AX98" s="224"/>
      <c r="AY98" s="224"/>
      <c r="AZ98" s="224"/>
      <c r="BA98" s="224"/>
      <c r="BB98" s="224"/>
      <c r="BC98" s="224"/>
      <c r="BD98" s="224"/>
      <c r="BE98" s="224"/>
      <c r="BF98" s="224"/>
      <c r="BG98" s="224"/>
      <c r="BH98" s="224"/>
      <c r="BI98" s="224"/>
      <c r="BJ98" s="224"/>
      <c r="BK98" s="224"/>
      <c r="BL98" s="224"/>
      <c r="BM98" s="224"/>
      <c r="BN98" s="224"/>
      <c r="BO98" s="224"/>
      <c r="BP98" s="224"/>
      <c r="BQ98" s="224"/>
      <c r="BR98" s="224"/>
      <c r="BS98" s="225"/>
      <c r="BT98" s="230"/>
      <c r="BU98" s="231"/>
      <c r="BV98" s="231"/>
      <c r="BW98" s="231"/>
      <c r="BX98" s="231"/>
      <c r="BY98" s="231"/>
      <c r="BZ98" s="231"/>
      <c r="CA98" s="231"/>
      <c r="CB98" s="231"/>
      <c r="CC98" s="231"/>
      <c r="CD98" s="231"/>
      <c r="CE98" s="231"/>
      <c r="CF98" s="231"/>
      <c r="CG98" s="231"/>
      <c r="CH98" s="231"/>
      <c r="CI98" s="231"/>
      <c r="CJ98" s="231"/>
      <c r="CK98" s="232"/>
      <c r="CL98" s="230"/>
      <c r="CM98" s="231"/>
      <c r="CN98" s="231"/>
      <c r="CO98" s="231"/>
      <c r="CP98" s="231"/>
      <c r="CQ98" s="231"/>
      <c r="CR98" s="231"/>
      <c r="CS98" s="231"/>
      <c r="CT98" s="231"/>
      <c r="CU98" s="231"/>
      <c r="CV98" s="231"/>
      <c r="CW98" s="231"/>
      <c r="CX98" s="231"/>
      <c r="CY98" s="231"/>
      <c r="CZ98" s="231"/>
      <c r="DA98" s="231"/>
      <c r="DB98" s="231"/>
      <c r="DC98" s="231"/>
      <c r="DD98" s="232"/>
    </row>
    <row r="99" spans="1:108" ht="15" customHeight="1">
      <c r="A99" s="223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  <c r="AL99" s="224"/>
      <c r="AM99" s="224"/>
      <c r="AN99" s="224"/>
      <c r="AO99" s="224"/>
      <c r="AP99" s="224"/>
      <c r="AQ99" s="224"/>
      <c r="AR99" s="225"/>
      <c r="AS99" s="223"/>
      <c r="AT99" s="7" t="s">
        <v>255</v>
      </c>
      <c r="AU99" s="7"/>
      <c r="AV99" s="7"/>
      <c r="AW99" s="7"/>
      <c r="AX99" s="7"/>
      <c r="AY99" s="7"/>
      <c r="AZ99" s="226"/>
      <c r="BA99" s="37"/>
      <c r="BB99" s="37"/>
      <c r="BC99" s="227"/>
      <c r="BD99" s="227"/>
      <c r="BE99" s="227"/>
      <c r="BF99" s="227"/>
      <c r="BG99" s="7" t="s">
        <v>256</v>
      </c>
      <c r="BJ99" s="226"/>
      <c r="BK99" s="37"/>
      <c r="BL99" s="37"/>
      <c r="BN99" s="37"/>
      <c r="BO99" s="37"/>
      <c r="BP99" s="37"/>
      <c r="BQ99" s="37"/>
      <c r="BR99" s="37"/>
      <c r="BS99" s="229"/>
      <c r="BT99" s="230"/>
      <c r="BU99" s="231"/>
      <c r="BV99" s="231"/>
      <c r="BW99" s="231"/>
      <c r="BX99" s="231"/>
      <c r="BY99" s="231"/>
      <c r="BZ99" s="231"/>
      <c r="CA99" s="231"/>
      <c r="CB99" s="231"/>
      <c r="CC99" s="231"/>
      <c r="CD99" s="231"/>
      <c r="CE99" s="231"/>
      <c r="CF99" s="231"/>
      <c r="CG99" s="231"/>
      <c r="CH99" s="231"/>
      <c r="CI99" s="231"/>
      <c r="CJ99" s="231"/>
      <c r="CK99" s="232"/>
      <c r="CL99" s="230"/>
      <c r="CM99" s="231"/>
      <c r="CN99" s="231"/>
      <c r="CO99" s="231"/>
      <c r="CP99" s="231"/>
      <c r="CQ99" s="231"/>
      <c r="CR99" s="231"/>
      <c r="CS99" s="231"/>
      <c r="CT99" s="231"/>
      <c r="CU99" s="231"/>
      <c r="CV99" s="231"/>
      <c r="CW99" s="231"/>
      <c r="CX99" s="231"/>
      <c r="CY99" s="231"/>
      <c r="CZ99" s="231"/>
      <c r="DA99" s="231"/>
      <c r="DB99" s="231"/>
      <c r="DC99" s="231"/>
      <c r="DD99" s="232"/>
    </row>
    <row r="100" spans="1:108" ht="15.75">
      <c r="A100" s="223"/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  <c r="AL100" s="224"/>
      <c r="AM100" s="224"/>
      <c r="AN100" s="224"/>
      <c r="AO100" s="224"/>
      <c r="AP100" s="224"/>
      <c r="AQ100" s="224"/>
      <c r="AR100" s="225"/>
      <c r="AS100" s="223"/>
      <c r="AT100" s="224" t="s">
        <v>257</v>
      </c>
      <c r="AU100" s="224"/>
      <c r="AV100" s="224"/>
      <c r="AW100" s="224"/>
      <c r="AX100" s="224"/>
      <c r="AY100" s="224"/>
      <c r="AZ100" s="224"/>
      <c r="BA100" s="224"/>
      <c r="BB100" s="224"/>
      <c r="BC100" s="224"/>
      <c r="BD100" s="224"/>
      <c r="BE100" s="224"/>
      <c r="BF100" s="224"/>
      <c r="BG100" s="224"/>
      <c r="BH100" s="224"/>
      <c r="BI100" s="224"/>
      <c r="BJ100" s="224"/>
      <c r="BK100" s="224"/>
      <c r="BL100" s="224"/>
      <c r="BM100" s="224"/>
      <c r="BN100" s="224"/>
      <c r="BO100" s="224"/>
      <c r="BP100" s="224"/>
      <c r="BQ100" s="224"/>
      <c r="BR100" s="224"/>
      <c r="BS100" s="225"/>
      <c r="BT100" s="230"/>
      <c r="BU100" s="231"/>
      <c r="BV100" s="231"/>
      <c r="BW100" s="231"/>
      <c r="BX100" s="231"/>
      <c r="BY100" s="231"/>
      <c r="BZ100" s="231"/>
      <c r="CA100" s="231"/>
      <c r="CB100" s="231"/>
      <c r="CC100" s="231"/>
      <c r="CD100" s="231"/>
      <c r="CE100" s="231"/>
      <c r="CF100" s="231"/>
      <c r="CG100" s="231"/>
      <c r="CH100" s="231"/>
      <c r="CI100" s="231"/>
      <c r="CJ100" s="231"/>
      <c r="CK100" s="232"/>
      <c r="CL100" s="230"/>
      <c r="CM100" s="231"/>
      <c r="CN100" s="231"/>
      <c r="CO100" s="231"/>
      <c r="CP100" s="231"/>
      <c r="CQ100" s="231"/>
      <c r="CR100" s="231"/>
      <c r="CS100" s="231"/>
      <c r="CT100" s="231"/>
      <c r="CU100" s="231"/>
      <c r="CV100" s="231"/>
      <c r="CW100" s="231"/>
      <c r="CX100" s="231"/>
      <c r="CY100" s="231"/>
      <c r="CZ100" s="231"/>
      <c r="DA100" s="231"/>
      <c r="DB100" s="231"/>
      <c r="DC100" s="231"/>
      <c r="DD100" s="232"/>
    </row>
    <row r="101" spans="1:108" ht="15" customHeight="1">
      <c r="A101" s="223"/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224"/>
      <c r="AM101" s="224"/>
      <c r="AN101" s="224"/>
      <c r="AO101" s="224"/>
      <c r="AP101" s="224"/>
      <c r="AQ101" s="224"/>
      <c r="AR101" s="225"/>
      <c r="AS101" s="223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6"/>
      <c r="BG101" s="255" t="s">
        <v>253</v>
      </c>
      <c r="BH101" s="255"/>
      <c r="BI101" s="255"/>
      <c r="BJ101" s="255"/>
      <c r="BK101" s="255"/>
      <c r="BL101" s="255"/>
      <c r="BM101" s="255"/>
      <c r="BN101" s="255"/>
      <c r="BO101" s="255"/>
      <c r="BP101" s="255"/>
      <c r="BQ101" s="255"/>
      <c r="BR101" s="255"/>
      <c r="BS101" s="256"/>
      <c r="BT101" s="230"/>
      <c r="BU101" s="231"/>
      <c r="BV101" s="231"/>
      <c r="BW101" s="231"/>
      <c r="BX101" s="231"/>
      <c r="BY101" s="231"/>
      <c r="BZ101" s="231"/>
      <c r="CA101" s="231"/>
      <c r="CB101" s="231"/>
      <c r="CC101" s="231"/>
      <c r="CD101" s="231"/>
      <c r="CE101" s="231"/>
      <c r="CF101" s="231"/>
      <c r="CG101" s="231"/>
      <c r="CH101" s="231"/>
      <c r="CI101" s="231"/>
      <c r="CJ101" s="231"/>
      <c r="CK101" s="232"/>
      <c r="CL101" s="230"/>
      <c r="CM101" s="231"/>
      <c r="CN101" s="231"/>
      <c r="CO101" s="231"/>
      <c r="CP101" s="231"/>
      <c r="CQ101" s="231"/>
      <c r="CR101" s="231"/>
      <c r="CS101" s="231"/>
      <c r="CT101" s="231"/>
      <c r="CU101" s="231"/>
      <c r="CV101" s="231"/>
      <c r="CW101" s="231"/>
      <c r="CX101" s="231"/>
      <c r="CY101" s="231"/>
      <c r="CZ101" s="231"/>
      <c r="DA101" s="231"/>
      <c r="DB101" s="231"/>
      <c r="DC101" s="231"/>
      <c r="DD101" s="232"/>
    </row>
    <row r="102" spans="1:108" ht="15.75">
      <c r="A102" s="223"/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4"/>
      <c r="AH102" s="224"/>
      <c r="AI102" s="224"/>
      <c r="AJ102" s="224"/>
      <c r="AK102" s="224"/>
      <c r="AL102" s="224"/>
      <c r="AM102" s="224"/>
      <c r="AN102" s="224"/>
      <c r="AO102" s="224"/>
      <c r="AP102" s="224"/>
      <c r="AQ102" s="224"/>
      <c r="AR102" s="225"/>
      <c r="AS102" s="223"/>
      <c r="AT102" s="224" t="s">
        <v>258</v>
      </c>
      <c r="AU102" s="224"/>
      <c r="AV102" s="224"/>
      <c r="AW102" s="224"/>
      <c r="AX102" s="224"/>
      <c r="AY102" s="224"/>
      <c r="AZ102" s="224"/>
      <c r="BA102" s="224"/>
      <c r="BB102" s="224"/>
      <c r="BC102" s="224"/>
      <c r="BD102" s="224"/>
      <c r="BE102" s="224"/>
      <c r="BF102" s="224"/>
      <c r="BG102" s="224"/>
      <c r="BH102" s="224"/>
      <c r="BI102" s="224"/>
      <c r="BJ102" s="224"/>
      <c r="BK102" s="224"/>
      <c r="BL102" s="224"/>
      <c r="BM102" s="224"/>
      <c r="BN102" s="224"/>
      <c r="BO102" s="224"/>
      <c r="BP102" s="224"/>
      <c r="BQ102" s="224"/>
      <c r="BR102" s="224"/>
      <c r="BS102" s="225"/>
      <c r="BT102" s="230"/>
      <c r="BU102" s="231"/>
      <c r="BV102" s="231"/>
      <c r="BW102" s="231"/>
      <c r="BX102" s="231"/>
      <c r="BY102" s="231"/>
      <c r="BZ102" s="231"/>
      <c r="CA102" s="231"/>
      <c r="CB102" s="231"/>
      <c r="CC102" s="231"/>
      <c r="CD102" s="231"/>
      <c r="CE102" s="231"/>
      <c r="CF102" s="231"/>
      <c r="CG102" s="231"/>
      <c r="CH102" s="231"/>
      <c r="CI102" s="231"/>
      <c r="CJ102" s="231"/>
      <c r="CK102" s="232"/>
      <c r="CL102" s="230"/>
      <c r="CM102" s="231"/>
      <c r="CN102" s="231"/>
      <c r="CO102" s="231"/>
      <c r="CP102" s="231"/>
      <c r="CQ102" s="231"/>
      <c r="CR102" s="231"/>
      <c r="CS102" s="231"/>
      <c r="CT102" s="231"/>
      <c r="CU102" s="231"/>
      <c r="CV102" s="231"/>
      <c r="CW102" s="231"/>
      <c r="CX102" s="231"/>
      <c r="CY102" s="231"/>
      <c r="CZ102" s="231"/>
      <c r="DA102" s="231"/>
      <c r="DB102" s="231"/>
      <c r="DC102" s="231"/>
      <c r="DD102" s="232"/>
    </row>
    <row r="103" spans="1:108" ht="15" customHeight="1">
      <c r="A103" s="223"/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24"/>
      <c r="AH103" s="224"/>
      <c r="AI103" s="224"/>
      <c r="AJ103" s="224"/>
      <c r="AK103" s="224"/>
      <c r="AL103" s="224"/>
      <c r="AM103" s="224"/>
      <c r="AN103" s="224"/>
      <c r="AO103" s="224"/>
      <c r="AP103" s="224"/>
      <c r="AQ103" s="224"/>
      <c r="AR103" s="225"/>
      <c r="AS103" s="223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6"/>
      <c r="BG103" s="255" t="s">
        <v>259</v>
      </c>
      <c r="BH103" s="255"/>
      <c r="BI103" s="255"/>
      <c r="BJ103" s="255"/>
      <c r="BK103" s="255"/>
      <c r="BL103" s="255"/>
      <c r="BM103" s="255"/>
      <c r="BN103" s="255"/>
      <c r="BO103" s="255"/>
      <c r="BP103" s="255"/>
      <c r="BQ103" s="255"/>
      <c r="BR103" s="255"/>
      <c r="BS103" s="256"/>
      <c r="BT103" s="230"/>
      <c r="BU103" s="231"/>
      <c r="BV103" s="231"/>
      <c r="BW103" s="231"/>
      <c r="BX103" s="231"/>
      <c r="BY103" s="231"/>
      <c r="BZ103" s="231"/>
      <c r="CA103" s="231"/>
      <c r="CB103" s="231"/>
      <c r="CC103" s="231"/>
      <c r="CD103" s="231"/>
      <c r="CE103" s="231"/>
      <c r="CF103" s="231"/>
      <c r="CG103" s="231"/>
      <c r="CH103" s="231"/>
      <c r="CI103" s="231"/>
      <c r="CJ103" s="231"/>
      <c r="CK103" s="232"/>
      <c r="CL103" s="230"/>
      <c r="CM103" s="231"/>
      <c r="CN103" s="231"/>
      <c r="CO103" s="231"/>
      <c r="CP103" s="231"/>
      <c r="CQ103" s="231"/>
      <c r="CR103" s="231"/>
      <c r="CS103" s="231"/>
      <c r="CT103" s="231"/>
      <c r="CU103" s="231"/>
      <c r="CV103" s="231"/>
      <c r="CW103" s="231"/>
      <c r="CX103" s="231"/>
      <c r="CY103" s="231"/>
      <c r="CZ103" s="231"/>
      <c r="DA103" s="231"/>
      <c r="DB103" s="231"/>
      <c r="DC103" s="231"/>
      <c r="DD103" s="232"/>
    </row>
    <row r="104" spans="1:108" ht="15.75">
      <c r="A104" s="223"/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24"/>
      <c r="AH104" s="224"/>
      <c r="AI104" s="224"/>
      <c r="AJ104" s="224"/>
      <c r="AK104" s="224"/>
      <c r="AL104" s="224"/>
      <c r="AM104" s="224"/>
      <c r="AN104" s="224"/>
      <c r="AO104" s="224"/>
      <c r="AP104" s="224"/>
      <c r="AQ104" s="224"/>
      <c r="AR104" s="225"/>
      <c r="AS104" s="223"/>
      <c r="AT104" s="224" t="s">
        <v>260</v>
      </c>
      <c r="AU104" s="224"/>
      <c r="AV104" s="224"/>
      <c r="AW104" s="224"/>
      <c r="AX104" s="224"/>
      <c r="AY104" s="224"/>
      <c r="AZ104" s="224"/>
      <c r="BA104" s="224"/>
      <c r="BB104" s="224"/>
      <c r="BC104" s="224"/>
      <c r="BD104" s="224"/>
      <c r="BE104" s="224"/>
      <c r="BF104" s="224"/>
      <c r="BG104" s="224"/>
      <c r="BH104" s="224"/>
      <c r="BI104" s="224"/>
      <c r="BJ104" s="224"/>
      <c r="BK104" s="224"/>
      <c r="BL104" s="224"/>
      <c r="BM104" s="224"/>
      <c r="BN104" s="224"/>
      <c r="BO104" s="224"/>
      <c r="BP104" s="224"/>
      <c r="BQ104" s="224"/>
      <c r="BR104" s="224"/>
      <c r="BS104" s="225"/>
      <c r="BT104" s="230"/>
      <c r="BU104" s="231"/>
      <c r="BV104" s="231"/>
      <c r="BW104" s="231"/>
      <c r="BX104" s="231"/>
      <c r="BY104" s="231"/>
      <c r="BZ104" s="231"/>
      <c r="CA104" s="231"/>
      <c r="CB104" s="231"/>
      <c r="CC104" s="231"/>
      <c r="CD104" s="231"/>
      <c r="CE104" s="231"/>
      <c r="CF104" s="231"/>
      <c r="CG104" s="231"/>
      <c r="CH104" s="231"/>
      <c r="CI104" s="231"/>
      <c r="CJ104" s="231"/>
      <c r="CK104" s="232"/>
      <c r="CL104" s="230"/>
      <c r="CM104" s="231"/>
      <c r="CN104" s="231"/>
      <c r="CO104" s="231"/>
      <c r="CP104" s="231"/>
      <c r="CQ104" s="231"/>
      <c r="CR104" s="231"/>
      <c r="CS104" s="231"/>
      <c r="CT104" s="231"/>
      <c r="CU104" s="231"/>
      <c r="CV104" s="231"/>
      <c r="CW104" s="231"/>
      <c r="CX104" s="231"/>
      <c r="CY104" s="231"/>
      <c r="CZ104" s="231"/>
      <c r="DA104" s="231"/>
      <c r="DB104" s="231"/>
      <c r="DC104" s="231"/>
      <c r="DD104" s="232"/>
    </row>
    <row r="105" spans="1:108" ht="15" customHeight="1">
      <c r="A105" s="223"/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24"/>
      <c r="AI105" s="224"/>
      <c r="AJ105" s="224"/>
      <c r="AK105" s="224"/>
      <c r="AL105" s="224"/>
      <c r="AM105" s="224"/>
      <c r="AN105" s="224"/>
      <c r="AO105" s="224"/>
      <c r="AP105" s="224"/>
      <c r="AQ105" s="224"/>
      <c r="AR105" s="225"/>
      <c r="AS105" s="223"/>
      <c r="AT105" s="227"/>
      <c r="AU105" s="227"/>
      <c r="AV105" s="227"/>
      <c r="AW105" s="227"/>
      <c r="AX105" s="227"/>
      <c r="AY105" s="227"/>
      <c r="AZ105" s="37" t="s">
        <v>261</v>
      </c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229"/>
      <c r="BT105" s="230"/>
      <c r="BU105" s="231"/>
      <c r="BV105" s="231"/>
      <c r="BW105" s="231"/>
      <c r="BX105" s="231"/>
      <c r="BY105" s="231"/>
      <c r="BZ105" s="231"/>
      <c r="CA105" s="231"/>
      <c r="CB105" s="231"/>
      <c r="CC105" s="231"/>
      <c r="CD105" s="231"/>
      <c r="CE105" s="231"/>
      <c r="CF105" s="231"/>
      <c r="CG105" s="231"/>
      <c r="CH105" s="231"/>
      <c r="CI105" s="231"/>
      <c r="CJ105" s="231"/>
      <c r="CK105" s="232"/>
      <c r="CL105" s="230"/>
      <c r="CM105" s="231"/>
      <c r="CN105" s="231"/>
      <c r="CO105" s="231"/>
      <c r="CP105" s="231"/>
      <c r="CQ105" s="231"/>
      <c r="CR105" s="231"/>
      <c r="CS105" s="231"/>
      <c r="CT105" s="231"/>
      <c r="CU105" s="231"/>
      <c r="CV105" s="231"/>
      <c r="CW105" s="231"/>
      <c r="CX105" s="231"/>
      <c r="CY105" s="231"/>
      <c r="CZ105" s="231"/>
      <c r="DA105" s="231"/>
      <c r="DB105" s="231"/>
      <c r="DC105" s="231"/>
      <c r="DD105" s="232"/>
    </row>
    <row r="106" spans="1:108" ht="15.75">
      <c r="A106" s="186"/>
      <c r="B106" s="202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2"/>
      <c r="AI106" s="202"/>
      <c r="AJ106" s="202"/>
      <c r="AK106" s="202"/>
      <c r="AL106" s="202"/>
      <c r="AM106" s="202"/>
      <c r="AN106" s="202"/>
      <c r="AO106" s="202"/>
      <c r="AP106" s="202"/>
      <c r="AQ106" s="202"/>
      <c r="AR106" s="203"/>
      <c r="AS106" s="218"/>
      <c r="AT106" s="202" t="s">
        <v>262</v>
      </c>
      <c r="AU106" s="202"/>
      <c r="AV106" s="202"/>
      <c r="AW106" s="202"/>
      <c r="AX106" s="202"/>
      <c r="AY106" s="202"/>
      <c r="AZ106" s="202"/>
      <c r="BA106" s="202"/>
      <c r="BB106" s="202"/>
      <c r="BC106" s="202"/>
      <c r="BD106" s="202"/>
      <c r="BE106" s="202"/>
      <c r="BF106" s="202"/>
      <c r="BG106" s="202"/>
      <c r="BH106" s="202"/>
      <c r="BI106" s="202"/>
      <c r="BJ106" s="202"/>
      <c r="BK106" s="202"/>
      <c r="BL106" s="202"/>
      <c r="BM106" s="202"/>
      <c r="BN106" s="202"/>
      <c r="BO106" s="202"/>
      <c r="BP106" s="202"/>
      <c r="BQ106" s="202"/>
      <c r="BR106" s="202"/>
      <c r="BS106" s="203"/>
      <c r="BT106" s="207"/>
      <c r="BU106" s="208"/>
      <c r="BV106" s="208"/>
      <c r="BW106" s="208"/>
      <c r="BX106" s="208"/>
      <c r="BY106" s="208"/>
      <c r="BZ106" s="208"/>
      <c r="CA106" s="208"/>
      <c r="CB106" s="208"/>
      <c r="CC106" s="208"/>
      <c r="CD106" s="208"/>
      <c r="CE106" s="208"/>
      <c r="CF106" s="208"/>
      <c r="CG106" s="208"/>
      <c r="CH106" s="208"/>
      <c r="CI106" s="208"/>
      <c r="CJ106" s="208"/>
      <c r="CK106" s="209"/>
      <c r="CL106" s="207"/>
      <c r="CM106" s="208"/>
      <c r="CN106" s="208"/>
      <c r="CO106" s="208"/>
      <c r="CP106" s="208"/>
      <c r="CQ106" s="208"/>
      <c r="CR106" s="208"/>
      <c r="CS106" s="208"/>
      <c r="CT106" s="208"/>
      <c r="CU106" s="208"/>
      <c r="CV106" s="208"/>
      <c r="CW106" s="208"/>
      <c r="CX106" s="208"/>
      <c r="CY106" s="208"/>
      <c r="CZ106" s="208"/>
      <c r="DA106" s="208"/>
      <c r="DB106" s="208"/>
      <c r="DC106" s="208"/>
      <c r="DD106" s="209"/>
    </row>
    <row r="107" spans="1:108" ht="15" customHeight="1">
      <c r="A107" s="41" t="s">
        <v>263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</row>
    <row r="108" spans="1:108" ht="15" customHeight="1">
      <c r="A108" s="179"/>
      <c r="B108" s="193" t="s">
        <v>264</v>
      </c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193"/>
      <c r="AJ108" s="193"/>
      <c r="AK108" s="193"/>
      <c r="AL108" s="193"/>
      <c r="AM108" s="193"/>
      <c r="AN108" s="193"/>
      <c r="AO108" s="193"/>
      <c r="AP108" s="193"/>
      <c r="AQ108" s="193"/>
      <c r="AR108" s="194"/>
      <c r="AS108" s="179"/>
      <c r="AT108" s="195"/>
      <c r="AU108" s="195"/>
      <c r="AV108" s="195"/>
      <c r="AW108" s="195"/>
      <c r="AX108" s="195"/>
      <c r="AY108" s="195"/>
      <c r="AZ108" s="196"/>
      <c r="BA108" s="210" t="s">
        <v>161</v>
      </c>
      <c r="BB108" s="210"/>
      <c r="BC108" s="210"/>
      <c r="BD108" s="210"/>
      <c r="BE108" s="210"/>
      <c r="BF108" s="210"/>
      <c r="BG108" s="210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1"/>
      <c r="BT108" s="199"/>
      <c r="BU108" s="200"/>
      <c r="BV108" s="200"/>
      <c r="BW108" s="200"/>
      <c r="BX108" s="200"/>
      <c r="BY108" s="200"/>
      <c r="BZ108" s="200"/>
      <c r="CA108" s="200"/>
      <c r="CB108" s="200"/>
      <c r="CC108" s="200"/>
      <c r="CD108" s="200"/>
      <c r="CE108" s="200"/>
      <c r="CF108" s="200"/>
      <c r="CG108" s="200"/>
      <c r="CH108" s="200"/>
      <c r="CI108" s="200"/>
      <c r="CJ108" s="200"/>
      <c r="CK108" s="201"/>
      <c r="CL108" s="199"/>
      <c r="CM108" s="200"/>
      <c r="CN108" s="200"/>
      <c r="CO108" s="200"/>
      <c r="CP108" s="200"/>
      <c r="CQ108" s="200"/>
      <c r="CR108" s="200"/>
      <c r="CS108" s="200"/>
      <c r="CT108" s="200"/>
      <c r="CU108" s="200"/>
      <c r="CV108" s="200"/>
      <c r="CW108" s="200"/>
      <c r="CX108" s="200"/>
      <c r="CY108" s="200"/>
      <c r="CZ108" s="200"/>
      <c r="DA108" s="200"/>
      <c r="DB108" s="200"/>
      <c r="DC108" s="200"/>
      <c r="DD108" s="201"/>
    </row>
    <row r="109" spans="1:108" ht="15" customHeight="1">
      <c r="A109" s="186"/>
      <c r="B109" s="202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3"/>
      <c r="AS109" s="204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05"/>
      <c r="BO109" s="205"/>
      <c r="BP109" s="205"/>
      <c r="BQ109" s="205"/>
      <c r="BR109" s="205"/>
      <c r="BS109" s="206"/>
      <c r="BT109" s="207"/>
      <c r="BU109" s="208"/>
      <c r="BV109" s="208"/>
      <c r="BW109" s="208"/>
      <c r="BX109" s="208"/>
      <c r="BY109" s="208"/>
      <c r="BZ109" s="208"/>
      <c r="CA109" s="208"/>
      <c r="CB109" s="208"/>
      <c r="CC109" s="208"/>
      <c r="CD109" s="208"/>
      <c r="CE109" s="208"/>
      <c r="CF109" s="208"/>
      <c r="CG109" s="208"/>
      <c r="CH109" s="208"/>
      <c r="CI109" s="208"/>
      <c r="CJ109" s="208"/>
      <c r="CK109" s="209"/>
      <c r="CL109" s="207"/>
      <c r="CM109" s="208"/>
      <c r="CN109" s="208"/>
      <c r="CO109" s="208"/>
      <c r="CP109" s="208"/>
      <c r="CQ109" s="208"/>
      <c r="CR109" s="208"/>
      <c r="CS109" s="208"/>
      <c r="CT109" s="208"/>
      <c r="CU109" s="208"/>
      <c r="CV109" s="208"/>
      <c r="CW109" s="208"/>
      <c r="CX109" s="208"/>
      <c r="CY109" s="208"/>
      <c r="CZ109" s="208"/>
      <c r="DA109" s="208"/>
      <c r="DB109" s="208"/>
      <c r="DC109" s="208"/>
      <c r="DD109" s="209"/>
    </row>
    <row r="110" spans="1:108" ht="15.75">
      <c r="A110" s="179"/>
      <c r="B110" s="193" t="s">
        <v>265</v>
      </c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4"/>
      <c r="AS110" s="179"/>
      <c r="AT110" s="195"/>
      <c r="AU110" s="195"/>
      <c r="AV110" s="195"/>
      <c r="AW110" s="195"/>
      <c r="AX110" s="195"/>
      <c r="AY110" s="195"/>
      <c r="AZ110" s="196"/>
      <c r="BA110" s="210" t="s">
        <v>161</v>
      </c>
      <c r="BB110" s="210"/>
      <c r="BC110" s="210"/>
      <c r="BD110" s="210"/>
      <c r="BE110" s="210"/>
      <c r="BF110" s="210"/>
      <c r="BG110" s="210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1"/>
      <c r="BT110" s="199"/>
      <c r="BU110" s="200"/>
      <c r="BV110" s="200"/>
      <c r="BW110" s="200"/>
      <c r="BX110" s="200"/>
      <c r="BY110" s="200"/>
      <c r="BZ110" s="200"/>
      <c r="CA110" s="200"/>
      <c r="CB110" s="200"/>
      <c r="CC110" s="200"/>
      <c r="CD110" s="200"/>
      <c r="CE110" s="200"/>
      <c r="CF110" s="200"/>
      <c r="CG110" s="200"/>
      <c r="CH110" s="200"/>
      <c r="CI110" s="200"/>
      <c r="CJ110" s="200"/>
      <c r="CK110" s="201"/>
      <c r="CL110" s="199"/>
      <c r="CM110" s="200"/>
      <c r="CN110" s="200"/>
      <c r="CO110" s="200"/>
      <c r="CP110" s="200"/>
      <c r="CQ110" s="200"/>
      <c r="CR110" s="200"/>
      <c r="CS110" s="200"/>
      <c r="CT110" s="200"/>
      <c r="CU110" s="200"/>
      <c r="CV110" s="200"/>
      <c r="CW110" s="200"/>
      <c r="CX110" s="200"/>
      <c r="CY110" s="200"/>
      <c r="CZ110" s="200"/>
      <c r="DA110" s="200"/>
      <c r="DB110" s="200"/>
      <c r="DC110" s="200"/>
      <c r="DD110" s="201"/>
    </row>
    <row r="111" spans="1:108" ht="15" customHeight="1">
      <c r="A111" s="186"/>
      <c r="B111" s="202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2"/>
      <c r="AG111" s="202"/>
      <c r="AH111" s="202"/>
      <c r="AI111" s="202"/>
      <c r="AJ111" s="202"/>
      <c r="AK111" s="202"/>
      <c r="AL111" s="202"/>
      <c r="AM111" s="202"/>
      <c r="AN111" s="202"/>
      <c r="AO111" s="202"/>
      <c r="AP111" s="202"/>
      <c r="AQ111" s="202"/>
      <c r="AR111" s="203"/>
      <c r="AS111" s="204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05"/>
      <c r="BO111" s="205"/>
      <c r="BP111" s="205"/>
      <c r="BQ111" s="205"/>
      <c r="BR111" s="205"/>
      <c r="BS111" s="206"/>
      <c r="BT111" s="207"/>
      <c r="BU111" s="208"/>
      <c r="BV111" s="208"/>
      <c r="BW111" s="208"/>
      <c r="BX111" s="208"/>
      <c r="BY111" s="208"/>
      <c r="BZ111" s="208"/>
      <c r="CA111" s="208"/>
      <c r="CB111" s="208"/>
      <c r="CC111" s="208"/>
      <c r="CD111" s="208"/>
      <c r="CE111" s="208"/>
      <c r="CF111" s="208"/>
      <c r="CG111" s="208"/>
      <c r="CH111" s="208"/>
      <c r="CI111" s="208"/>
      <c r="CJ111" s="208"/>
      <c r="CK111" s="209"/>
      <c r="CL111" s="207"/>
      <c r="CM111" s="208"/>
      <c r="CN111" s="208"/>
      <c r="CO111" s="208"/>
      <c r="CP111" s="208"/>
      <c r="CQ111" s="208"/>
      <c r="CR111" s="208"/>
      <c r="CS111" s="208"/>
      <c r="CT111" s="208"/>
      <c r="CU111" s="208"/>
      <c r="CV111" s="208"/>
      <c r="CW111" s="208"/>
      <c r="CX111" s="208"/>
      <c r="CY111" s="208"/>
      <c r="CZ111" s="208"/>
      <c r="DA111" s="208"/>
      <c r="DB111" s="208"/>
      <c r="DC111" s="208"/>
      <c r="DD111" s="209"/>
    </row>
    <row r="112" spans="1:108" ht="15.75">
      <c r="A112" s="186"/>
      <c r="B112" s="219" t="s">
        <v>266</v>
      </c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  <c r="AA112" s="219"/>
      <c r="AB112" s="219"/>
      <c r="AC112" s="219"/>
      <c r="AD112" s="219"/>
      <c r="AE112" s="219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R112" s="220"/>
      <c r="AS112" s="218"/>
      <c r="AT112" s="219"/>
      <c r="AU112" s="219"/>
      <c r="AV112" s="219"/>
      <c r="AW112" s="219"/>
      <c r="AX112" s="219"/>
      <c r="AY112" s="219"/>
      <c r="AZ112" s="219"/>
      <c r="BA112" s="219"/>
      <c r="BB112" s="219"/>
      <c r="BC112" s="219"/>
      <c r="BD112" s="219"/>
      <c r="BE112" s="219"/>
      <c r="BF112" s="219"/>
      <c r="BG112" s="219"/>
      <c r="BH112" s="219"/>
      <c r="BI112" s="219"/>
      <c r="BJ112" s="219"/>
      <c r="BK112" s="219"/>
      <c r="BL112" s="219"/>
      <c r="BM112" s="219"/>
      <c r="BN112" s="219"/>
      <c r="BO112" s="219"/>
      <c r="BP112" s="219"/>
      <c r="BQ112" s="219"/>
      <c r="BR112" s="219"/>
      <c r="BS112" s="220"/>
      <c r="BT112" s="239"/>
      <c r="BU112" s="240"/>
      <c r="BV112" s="240"/>
      <c r="BW112" s="240"/>
      <c r="BX112" s="240"/>
      <c r="BY112" s="240"/>
      <c r="BZ112" s="240"/>
      <c r="CA112" s="240"/>
      <c r="CB112" s="240"/>
      <c r="CC112" s="240"/>
      <c r="CD112" s="240"/>
      <c r="CE112" s="240"/>
      <c r="CF112" s="240"/>
      <c r="CG112" s="240"/>
      <c r="CH112" s="240"/>
      <c r="CI112" s="240"/>
      <c r="CJ112" s="240"/>
      <c r="CK112" s="241"/>
      <c r="CL112" s="239"/>
      <c r="CM112" s="240"/>
      <c r="CN112" s="240"/>
      <c r="CO112" s="240"/>
      <c r="CP112" s="240"/>
      <c r="CQ112" s="240"/>
      <c r="CR112" s="240"/>
      <c r="CS112" s="240"/>
      <c r="CT112" s="240"/>
      <c r="CU112" s="240"/>
      <c r="CV112" s="240"/>
      <c r="CW112" s="240"/>
      <c r="CX112" s="240"/>
      <c r="CY112" s="240"/>
      <c r="CZ112" s="240"/>
      <c r="DA112" s="240"/>
      <c r="DB112" s="240"/>
      <c r="DC112" s="240"/>
      <c r="DD112" s="241"/>
    </row>
    <row r="113" spans="1:108" ht="15" customHeight="1">
      <c r="A113" s="186"/>
      <c r="B113" s="219" t="s">
        <v>267</v>
      </c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19"/>
      <c r="AD113" s="219"/>
      <c r="AE113" s="219"/>
      <c r="AF113" s="219"/>
      <c r="AG113" s="219"/>
      <c r="AH113" s="219"/>
      <c r="AI113" s="219"/>
      <c r="AJ113" s="219"/>
      <c r="AK113" s="219"/>
      <c r="AL113" s="219"/>
      <c r="AM113" s="219"/>
      <c r="AN113" s="219"/>
      <c r="AO113" s="219"/>
      <c r="AP113" s="219"/>
      <c r="AQ113" s="219"/>
      <c r="AR113" s="220"/>
      <c r="AS113" s="218"/>
      <c r="AT113" s="219"/>
      <c r="AU113" s="219"/>
      <c r="AV113" s="219"/>
      <c r="AW113" s="219"/>
      <c r="AX113" s="219"/>
      <c r="AY113" s="219"/>
      <c r="AZ113" s="219"/>
      <c r="BA113" s="219"/>
      <c r="BB113" s="219"/>
      <c r="BC113" s="219"/>
      <c r="BD113" s="219"/>
      <c r="BE113" s="219"/>
      <c r="BF113" s="219"/>
      <c r="BG113" s="219"/>
      <c r="BH113" s="219"/>
      <c r="BI113" s="219"/>
      <c r="BJ113" s="219"/>
      <c r="BK113" s="219"/>
      <c r="BL113" s="219"/>
      <c r="BM113" s="219"/>
      <c r="BN113" s="219"/>
      <c r="BO113" s="219"/>
      <c r="BP113" s="219"/>
      <c r="BQ113" s="219"/>
      <c r="BR113" s="219"/>
      <c r="BS113" s="220"/>
      <c r="BT113" s="239"/>
      <c r="BU113" s="240"/>
      <c r="BV113" s="240"/>
      <c r="BW113" s="240"/>
      <c r="BX113" s="240"/>
      <c r="BY113" s="240"/>
      <c r="BZ113" s="240"/>
      <c r="CA113" s="240"/>
      <c r="CB113" s="240"/>
      <c r="CC113" s="240"/>
      <c r="CD113" s="240"/>
      <c r="CE113" s="240"/>
      <c r="CF113" s="240"/>
      <c r="CG113" s="240"/>
      <c r="CH113" s="240"/>
      <c r="CI113" s="240"/>
      <c r="CJ113" s="240"/>
      <c r="CK113" s="241"/>
      <c r="CL113" s="239"/>
      <c r="CM113" s="240"/>
      <c r="CN113" s="240"/>
      <c r="CO113" s="240"/>
      <c r="CP113" s="240"/>
      <c r="CQ113" s="240"/>
      <c r="CR113" s="240"/>
      <c r="CS113" s="240"/>
      <c r="CT113" s="240"/>
      <c r="CU113" s="240"/>
      <c r="CV113" s="240"/>
      <c r="CW113" s="240"/>
      <c r="CX113" s="240"/>
      <c r="CY113" s="240"/>
      <c r="CZ113" s="240"/>
      <c r="DA113" s="240"/>
      <c r="DB113" s="240"/>
      <c r="DC113" s="240"/>
      <c r="DD113" s="241"/>
    </row>
    <row r="114" spans="1:108" ht="15" customHeight="1">
      <c r="A114" s="186"/>
      <c r="B114" s="219" t="s">
        <v>268</v>
      </c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9"/>
      <c r="Z114" s="219"/>
      <c r="AA114" s="219"/>
      <c r="AB114" s="219"/>
      <c r="AC114" s="219"/>
      <c r="AD114" s="219"/>
      <c r="AE114" s="219"/>
      <c r="AF114" s="219"/>
      <c r="AG114" s="219"/>
      <c r="AH114" s="219"/>
      <c r="AI114" s="219"/>
      <c r="AJ114" s="219"/>
      <c r="AK114" s="219"/>
      <c r="AL114" s="219"/>
      <c r="AM114" s="219"/>
      <c r="AN114" s="219"/>
      <c r="AO114" s="219"/>
      <c r="AP114" s="219"/>
      <c r="AQ114" s="219"/>
      <c r="AR114" s="220"/>
      <c r="AS114" s="218"/>
      <c r="AT114" s="219"/>
      <c r="AU114" s="219"/>
      <c r="AV114" s="219"/>
      <c r="AW114" s="219"/>
      <c r="AX114" s="219"/>
      <c r="AY114" s="219"/>
      <c r="AZ114" s="219"/>
      <c r="BA114" s="219"/>
      <c r="BB114" s="219"/>
      <c r="BC114" s="219"/>
      <c r="BD114" s="219"/>
      <c r="BE114" s="219"/>
      <c r="BF114" s="219"/>
      <c r="BG114" s="219"/>
      <c r="BH114" s="219"/>
      <c r="BI114" s="219"/>
      <c r="BJ114" s="219"/>
      <c r="BK114" s="219"/>
      <c r="BL114" s="219"/>
      <c r="BM114" s="219"/>
      <c r="BN114" s="219"/>
      <c r="BO114" s="219"/>
      <c r="BP114" s="219"/>
      <c r="BQ114" s="219"/>
      <c r="BR114" s="219"/>
      <c r="BS114" s="220"/>
      <c r="BT114" s="239"/>
      <c r="BU114" s="240"/>
      <c r="BV114" s="240"/>
      <c r="BW114" s="240"/>
      <c r="BX114" s="240"/>
      <c r="BY114" s="240"/>
      <c r="BZ114" s="240"/>
      <c r="CA114" s="240"/>
      <c r="CB114" s="240"/>
      <c r="CC114" s="240"/>
      <c r="CD114" s="240"/>
      <c r="CE114" s="240"/>
      <c r="CF114" s="240"/>
      <c r="CG114" s="240"/>
      <c r="CH114" s="240"/>
      <c r="CI114" s="240"/>
      <c r="CJ114" s="240"/>
      <c r="CK114" s="241"/>
      <c r="CL114" s="239"/>
      <c r="CM114" s="240"/>
      <c r="CN114" s="240"/>
      <c r="CO114" s="240"/>
      <c r="CP114" s="240"/>
      <c r="CQ114" s="240"/>
      <c r="CR114" s="240"/>
      <c r="CS114" s="240"/>
      <c r="CT114" s="240"/>
      <c r="CU114" s="240"/>
      <c r="CV114" s="240"/>
      <c r="CW114" s="240"/>
      <c r="CX114" s="240"/>
      <c r="CY114" s="240"/>
      <c r="CZ114" s="240"/>
      <c r="DA114" s="240"/>
      <c r="DB114" s="240"/>
      <c r="DC114" s="240"/>
      <c r="DD114" s="241"/>
    </row>
    <row r="115" spans="1:108" ht="15" customHeight="1">
      <c r="A115" s="186"/>
      <c r="B115" s="156" t="s">
        <v>269</v>
      </c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7"/>
      <c r="AS115" s="218"/>
      <c r="AT115" s="219"/>
      <c r="AU115" s="219"/>
      <c r="AV115" s="219"/>
      <c r="AW115" s="219"/>
      <c r="AX115" s="219"/>
      <c r="AY115" s="219"/>
      <c r="AZ115" s="219"/>
      <c r="BA115" s="219"/>
      <c r="BB115" s="219"/>
      <c r="BC115" s="219"/>
      <c r="BD115" s="219"/>
      <c r="BE115" s="219"/>
      <c r="BF115" s="219"/>
      <c r="BG115" s="219"/>
      <c r="BH115" s="219"/>
      <c r="BI115" s="219"/>
      <c r="BJ115" s="219"/>
      <c r="BK115" s="219"/>
      <c r="BL115" s="219"/>
      <c r="BM115" s="219"/>
      <c r="BN115" s="219"/>
      <c r="BO115" s="219"/>
      <c r="BP115" s="219"/>
      <c r="BQ115" s="219"/>
      <c r="BR115" s="219"/>
      <c r="BS115" s="220"/>
      <c r="BT115" s="239"/>
      <c r="BU115" s="240"/>
      <c r="BV115" s="240"/>
      <c r="BW115" s="240"/>
      <c r="BX115" s="240"/>
      <c r="BY115" s="240"/>
      <c r="BZ115" s="240"/>
      <c r="CA115" s="240"/>
      <c r="CB115" s="240"/>
      <c r="CC115" s="240"/>
      <c r="CD115" s="240"/>
      <c r="CE115" s="240"/>
      <c r="CF115" s="240"/>
      <c r="CG115" s="240"/>
      <c r="CH115" s="240"/>
      <c r="CI115" s="240"/>
      <c r="CJ115" s="240"/>
      <c r="CK115" s="241"/>
      <c r="CL115" s="257"/>
      <c r="CM115" s="258"/>
      <c r="CN115" s="258"/>
      <c r="CO115" s="258"/>
      <c r="CP115" s="258"/>
      <c r="CQ115" s="258"/>
      <c r="CR115" s="258"/>
      <c r="CS115" s="258"/>
      <c r="CT115" s="258"/>
      <c r="CU115" s="258"/>
      <c r="CV115" s="258"/>
      <c r="CW115" s="258"/>
      <c r="CX115" s="258"/>
      <c r="CY115" s="258"/>
      <c r="CZ115" s="258"/>
      <c r="DA115" s="258"/>
      <c r="DB115" s="258"/>
      <c r="DC115" s="258"/>
      <c r="DD115" s="259"/>
    </row>
    <row r="116" spans="1:108" ht="15" customHeight="1">
      <c r="A116" s="260" t="s">
        <v>270</v>
      </c>
      <c r="B116" s="260"/>
      <c r="C116" s="260"/>
      <c r="D116" s="260"/>
      <c r="E116" s="260"/>
      <c r="F116" s="260"/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  <c r="S116" s="260"/>
      <c r="T116" s="260"/>
      <c r="U116" s="260"/>
      <c r="V116" s="260"/>
      <c r="W116" s="260"/>
      <c r="X116" s="260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  <c r="AO116" s="260"/>
      <c r="AP116" s="260"/>
      <c r="AQ116" s="260"/>
      <c r="AR116" s="260"/>
      <c r="AS116" s="260"/>
      <c r="AT116" s="260"/>
      <c r="AU116" s="260"/>
      <c r="AV116" s="260"/>
      <c r="AW116" s="260"/>
      <c r="AX116" s="260"/>
      <c r="AY116" s="260"/>
      <c r="AZ116" s="260"/>
      <c r="BA116" s="260"/>
      <c r="BB116" s="260"/>
      <c r="BC116" s="260"/>
      <c r="BD116" s="260"/>
      <c r="BE116" s="260"/>
      <c r="BF116" s="260"/>
      <c r="BG116" s="260"/>
      <c r="BH116" s="260"/>
      <c r="BI116" s="260"/>
      <c r="BJ116" s="260"/>
      <c r="BK116" s="260"/>
      <c r="BL116" s="260"/>
      <c r="BM116" s="260"/>
      <c r="BN116" s="260"/>
      <c r="BO116" s="260"/>
      <c r="BP116" s="260"/>
      <c r="BQ116" s="260"/>
      <c r="BR116" s="260"/>
      <c r="BS116" s="260"/>
      <c r="BT116" s="260"/>
      <c r="BU116" s="260"/>
      <c r="BV116" s="260"/>
      <c r="BW116" s="260"/>
      <c r="BX116" s="260"/>
      <c r="BY116" s="260"/>
      <c r="BZ116" s="260"/>
      <c r="CA116" s="260"/>
      <c r="CB116" s="260"/>
      <c r="CC116" s="260"/>
      <c r="CD116" s="260"/>
      <c r="CE116" s="260"/>
      <c r="CF116" s="260"/>
      <c r="CG116" s="260"/>
      <c r="CH116" s="260"/>
      <c r="CI116" s="260"/>
      <c r="CJ116" s="260"/>
      <c r="CK116" s="260"/>
      <c r="CL116" s="260"/>
      <c r="CM116" s="260"/>
      <c r="CN116" s="260"/>
      <c r="CO116" s="260"/>
      <c r="CP116" s="260"/>
      <c r="CQ116" s="260"/>
      <c r="CR116" s="260"/>
      <c r="CS116" s="260"/>
      <c r="CT116" s="260"/>
      <c r="CU116" s="260"/>
      <c r="CV116" s="260"/>
      <c r="CW116" s="260"/>
      <c r="CX116" s="260"/>
      <c r="CY116" s="260"/>
      <c r="CZ116" s="260"/>
      <c r="DA116" s="260"/>
      <c r="DB116" s="260"/>
      <c r="DC116" s="260"/>
      <c r="DD116" s="260"/>
    </row>
    <row r="117" spans="1:108" ht="15.75">
      <c r="A117" s="226"/>
      <c r="B117" s="226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6"/>
      <c r="AK117" s="226"/>
      <c r="AL117" s="226"/>
      <c r="AM117" s="226"/>
      <c r="AN117" s="226"/>
      <c r="AO117" s="226"/>
      <c r="AP117" s="226"/>
      <c r="AQ117" s="226"/>
      <c r="AR117" s="226"/>
      <c r="AS117" s="226"/>
      <c r="AT117" s="226"/>
      <c r="AU117" s="226"/>
      <c r="AV117" s="226"/>
      <c r="AW117" s="226"/>
      <c r="AX117" s="226"/>
      <c r="AY117" s="226"/>
      <c r="AZ117" s="226"/>
      <c r="BA117" s="226"/>
      <c r="BB117" s="226"/>
      <c r="BC117" s="226"/>
      <c r="BD117" s="226"/>
      <c r="BE117" s="226"/>
      <c r="BF117" s="226"/>
      <c r="BG117" s="226"/>
      <c r="BH117" s="226"/>
      <c r="BI117" s="226"/>
      <c r="BJ117" s="226"/>
      <c r="BK117" s="226"/>
      <c r="BL117" s="226"/>
      <c r="BM117" s="226"/>
      <c r="BN117" s="226"/>
      <c r="BO117" s="226"/>
      <c r="BP117" s="226"/>
      <c r="BQ117" s="226"/>
      <c r="BR117" s="226"/>
      <c r="BS117" s="226"/>
      <c r="BT117" s="226"/>
      <c r="BU117" s="226"/>
      <c r="BV117" s="226"/>
      <c r="BW117" s="226"/>
      <c r="BX117" s="226"/>
      <c r="BY117" s="226"/>
      <c r="BZ117" s="226"/>
      <c r="CA117" s="226"/>
      <c r="CB117" s="226"/>
      <c r="CC117" s="226"/>
      <c r="CD117" s="226"/>
      <c r="CE117" s="226"/>
      <c r="CF117" s="226"/>
      <c r="CG117" s="226"/>
      <c r="CH117" s="226"/>
      <c r="CI117" s="226"/>
      <c r="CJ117" s="226"/>
      <c r="CK117" s="226"/>
      <c r="CL117" s="226"/>
      <c r="CM117" s="226"/>
      <c r="CN117" s="226"/>
      <c r="CO117" s="226"/>
      <c r="CP117" s="226"/>
      <c r="CQ117" s="226"/>
      <c r="CR117" s="226"/>
      <c r="CS117" s="226"/>
      <c r="CT117" s="226"/>
      <c r="CU117" s="226"/>
      <c r="CV117" s="226"/>
      <c r="CW117" s="226"/>
      <c r="CX117" s="226"/>
      <c r="CY117" s="226"/>
      <c r="CZ117" s="226"/>
      <c r="DA117" s="226"/>
      <c r="DB117" s="226"/>
      <c r="DC117" s="226"/>
      <c r="DD117" s="226"/>
    </row>
    <row r="118" spans="1:108" ht="101.2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 t="s">
        <v>271</v>
      </c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 t="s">
        <v>272</v>
      </c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 t="s">
        <v>273</v>
      </c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 t="s">
        <v>274</v>
      </c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 t="s">
        <v>275</v>
      </c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</row>
    <row r="119" spans="1:108" ht="15.75">
      <c r="A119" s="239" t="s">
        <v>276</v>
      </c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240"/>
      <c r="Y119" s="240"/>
      <c r="Z119" s="240"/>
      <c r="AA119" s="240"/>
      <c r="AB119" s="240"/>
      <c r="AC119" s="240"/>
      <c r="AD119" s="240"/>
      <c r="AE119" s="240"/>
      <c r="AF119" s="240"/>
      <c r="AG119" s="240"/>
      <c r="AH119" s="240"/>
      <c r="AI119" s="240"/>
      <c r="AJ119" s="240"/>
      <c r="AK119" s="240"/>
      <c r="AL119" s="240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0"/>
      <c r="BF119" s="240"/>
      <c r="BG119" s="240"/>
      <c r="BH119" s="240"/>
      <c r="BI119" s="240"/>
      <c r="BJ119" s="240"/>
      <c r="BK119" s="240"/>
      <c r="BL119" s="240"/>
      <c r="BM119" s="240"/>
      <c r="BN119" s="240"/>
      <c r="BO119" s="240"/>
      <c r="BP119" s="240"/>
      <c r="BQ119" s="240"/>
      <c r="BR119" s="240"/>
      <c r="BS119" s="240"/>
      <c r="BT119" s="240"/>
      <c r="BU119" s="240"/>
      <c r="BV119" s="240"/>
      <c r="BW119" s="240"/>
      <c r="BX119" s="240"/>
      <c r="BY119" s="240"/>
      <c r="BZ119" s="240"/>
      <c r="CA119" s="240"/>
      <c r="CB119" s="240"/>
      <c r="CC119" s="240"/>
      <c r="CD119" s="240"/>
      <c r="CE119" s="240"/>
      <c r="CF119" s="240"/>
      <c r="CG119" s="240"/>
      <c r="CH119" s="240"/>
      <c r="CI119" s="240"/>
      <c r="CJ119" s="240"/>
      <c r="CK119" s="240"/>
      <c r="CL119" s="240"/>
      <c r="CM119" s="240"/>
      <c r="CN119" s="240"/>
      <c r="CO119" s="240"/>
      <c r="CP119" s="240"/>
      <c r="CQ119" s="240"/>
      <c r="CR119" s="240"/>
      <c r="CS119" s="240"/>
      <c r="CT119" s="240"/>
      <c r="CU119" s="240"/>
      <c r="CV119" s="240"/>
      <c r="CW119" s="240"/>
      <c r="CX119" s="240"/>
      <c r="CY119" s="240"/>
      <c r="CZ119" s="240"/>
      <c r="DA119" s="240"/>
      <c r="DB119" s="240"/>
      <c r="DC119" s="240"/>
      <c r="DD119" s="241"/>
    </row>
    <row r="120" spans="1:108" ht="15.75">
      <c r="A120" s="261"/>
      <c r="B120" s="219" t="s">
        <v>277</v>
      </c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  <c r="AD120" s="219"/>
      <c r="AE120" s="219"/>
      <c r="AF120" s="219"/>
      <c r="AG120" s="219"/>
      <c r="AH120" s="219"/>
      <c r="AI120" s="219"/>
      <c r="AJ120" s="220"/>
      <c r="AK120" s="262"/>
      <c r="AL120" s="219"/>
      <c r="AM120" s="219"/>
      <c r="AN120" s="219"/>
      <c r="AO120" s="219"/>
      <c r="AP120" s="219"/>
      <c r="AQ120" s="219"/>
      <c r="AR120" s="219"/>
      <c r="AS120" s="219"/>
      <c r="AT120" s="219"/>
      <c r="AU120" s="219"/>
      <c r="AV120" s="219"/>
      <c r="AW120" s="219"/>
      <c r="AX120" s="220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</row>
    <row r="121" spans="1:108" ht="31.5" customHeight="1">
      <c r="A121" s="261"/>
      <c r="B121" s="219" t="s">
        <v>278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19"/>
      <c r="AF121" s="219"/>
      <c r="AG121" s="219"/>
      <c r="AH121" s="219"/>
      <c r="AI121" s="219"/>
      <c r="AJ121" s="220"/>
      <c r="AK121" s="262"/>
      <c r="AL121" s="219"/>
      <c r="AM121" s="219"/>
      <c r="AN121" s="219"/>
      <c r="AO121" s="219"/>
      <c r="AP121" s="219"/>
      <c r="AQ121" s="219"/>
      <c r="AR121" s="219"/>
      <c r="AS121" s="219"/>
      <c r="AT121" s="219"/>
      <c r="AU121" s="219"/>
      <c r="AV121" s="219"/>
      <c r="AW121" s="219"/>
      <c r="AX121" s="220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</row>
    <row r="122" spans="1:108" ht="15" customHeight="1">
      <c r="A122" s="261"/>
      <c r="B122" s="219" t="s">
        <v>279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9"/>
      <c r="Z122" s="219"/>
      <c r="AA122" s="219"/>
      <c r="AB122" s="219"/>
      <c r="AC122" s="219"/>
      <c r="AD122" s="219"/>
      <c r="AE122" s="219"/>
      <c r="AF122" s="219"/>
      <c r="AG122" s="219"/>
      <c r="AH122" s="219"/>
      <c r="AI122" s="219"/>
      <c r="AJ122" s="220"/>
      <c r="AK122" s="262"/>
      <c r="AL122" s="219"/>
      <c r="AM122" s="219"/>
      <c r="AN122" s="219"/>
      <c r="AO122" s="219"/>
      <c r="AP122" s="219"/>
      <c r="AQ122" s="219"/>
      <c r="AR122" s="219"/>
      <c r="AS122" s="219"/>
      <c r="AT122" s="219"/>
      <c r="AU122" s="219"/>
      <c r="AV122" s="219"/>
      <c r="AW122" s="219"/>
      <c r="AX122" s="220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</row>
    <row r="123" spans="1:108" ht="31.5" customHeight="1">
      <c r="A123" s="261"/>
      <c r="B123" s="219" t="s">
        <v>280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9"/>
      <c r="Z123" s="219"/>
      <c r="AA123" s="219"/>
      <c r="AB123" s="219"/>
      <c r="AC123" s="219"/>
      <c r="AD123" s="219"/>
      <c r="AE123" s="219"/>
      <c r="AF123" s="219"/>
      <c r="AG123" s="219"/>
      <c r="AH123" s="219"/>
      <c r="AI123" s="219"/>
      <c r="AJ123" s="220"/>
      <c r="AK123" s="262"/>
      <c r="AL123" s="219"/>
      <c r="AM123" s="219"/>
      <c r="AN123" s="219"/>
      <c r="AO123" s="219"/>
      <c r="AP123" s="219"/>
      <c r="AQ123" s="219"/>
      <c r="AR123" s="219"/>
      <c r="AS123" s="219"/>
      <c r="AT123" s="219"/>
      <c r="AU123" s="219"/>
      <c r="AV123" s="219"/>
      <c r="AW123" s="219"/>
      <c r="AX123" s="220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</row>
    <row r="124" spans="1:108" ht="31.5" customHeight="1">
      <c r="A124" s="261"/>
      <c r="B124" s="219" t="s">
        <v>281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9"/>
      <c r="Z124" s="219"/>
      <c r="AA124" s="219"/>
      <c r="AB124" s="219"/>
      <c r="AC124" s="219"/>
      <c r="AD124" s="219"/>
      <c r="AE124" s="219"/>
      <c r="AF124" s="219"/>
      <c r="AG124" s="219"/>
      <c r="AH124" s="219"/>
      <c r="AI124" s="219"/>
      <c r="AJ124" s="220"/>
      <c r="AK124" s="262"/>
      <c r="AL124" s="219"/>
      <c r="AM124" s="219"/>
      <c r="AN124" s="219"/>
      <c r="AO124" s="219"/>
      <c r="AP124" s="219"/>
      <c r="AQ124" s="219"/>
      <c r="AR124" s="219"/>
      <c r="AS124" s="219"/>
      <c r="AT124" s="219"/>
      <c r="AU124" s="219"/>
      <c r="AV124" s="219"/>
      <c r="AW124" s="219"/>
      <c r="AX124" s="220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</row>
    <row r="125" spans="1:108" ht="31.5" customHeight="1">
      <c r="A125" s="261"/>
      <c r="B125" s="263" t="s">
        <v>282</v>
      </c>
      <c r="C125" s="263"/>
      <c r="D125" s="263"/>
      <c r="E125" s="263"/>
      <c r="F125" s="263"/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3"/>
      <c r="W125" s="263"/>
      <c r="X125" s="263"/>
      <c r="Y125" s="263"/>
      <c r="Z125" s="263"/>
      <c r="AA125" s="263"/>
      <c r="AB125" s="263"/>
      <c r="AC125" s="263"/>
      <c r="AD125" s="263"/>
      <c r="AE125" s="263"/>
      <c r="AF125" s="263"/>
      <c r="AG125" s="263"/>
      <c r="AH125" s="263"/>
      <c r="AI125" s="263"/>
      <c r="AJ125" s="264"/>
      <c r="AK125" s="265"/>
      <c r="AL125" s="263"/>
      <c r="AM125" s="263"/>
      <c r="AN125" s="263"/>
      <c r="AO125" s="263"/>
      <c r="AP125" s="263"/>
      <c r="AQ125" s="263"/>
      <c r="AR125" s="263"/>
      <c r="AS125" s="263"/>
      <c r="AT125" s="263"/>
      <c r="AU125" s="263"/>
      <c r="AV125" s="263"/>
      <c r="AW125" s="263"/>
      <c r="AX125" s="264"/>
      <c r="AY125" s="266" t="s">
        <v>283</v>
      </c>
      <c r="AZ125" s="266"/>
      <c r="BA125" s="266"/>
      <c r="BB125" s="266"/>
      <c r="BC125" s="266"/>
      <c r="BD125" s="266"/>
      <c r="BE125" s="266"/>
      <c r="BF125" s="266"/>
      <c r="BG125" s="266"/>
      <c r="BH125" s="266"/>
      <c r="BI125" s="266"/>
      <c r="BJ125" s="266">
        <v>4550</v>
      </c>
      <c r="BK125" s="266"/>
      <c r="BL125" s="266"/>
      <c r="BM125" s="266"/>
      <c r="BN125" s="266"/>
      <c r="BO125" s="266"/>
      <c r="BP125" s="266"/>
      <c r="BQ125" s="266"/>
      <c r="BR125" s="266"/>
      <c r="BS125" s="266"/>
      <c r="BT125" s="266"/>
      <c r="BU125" s="266"/>
      <c r="BV125" s="266"/>
      <c r="BW125" s="266"/>
      <c r="BX125" s="266"/>
      <c r="BY125" s="267">
        <f>BJ125/'[1]хар-ка по 75-му'!E45/12</f>
        <v>2.634931665508455</v>
      </c>
      <c r="BZ125" s="267"/>
      <c r="CA125" s="267"/>
      <c r="CB125" s="267"/>
      <c r="CC125" s="267"/>
      <c r="CD125" s="267"/>
      <c r="CE125" s="267"/>
      <c r="CF125" s="267"/>
      <c r="CG125" s="267"/>
      <c r="CH125" s="267"/>
      <c r="CI125" s="267"/>
      <c r="CJ125" s="267"/>
      <c r="CK125" s="267"/>
      <c r="CL125" s="267"/>
      <c r="CM125" s="266" t="s">
        <v>284</v>
      </c>
      <c r="CN125" s="266"/>
      <c r="CO125" s="266"/>
      <c r="CP125" s="266"/>
      <c r="CQ125" s="266"/>
      <c r="CR125" s="266"/>
      <c r="CS125" s="266"/>
      <c r="CT125" s="266"/>
      <c r="CU125" s="266"/>
      <c r="CV125" s="266"/>
      <c r="CW125" s="266"/>
      <c r="CX125" s="266"/>
      <c r="CY125" s="266"/>
      <c r="CZ125" s="266"/>
      <c r="DA125" s="266"/>
      <c r="DB125" s="266"/>
      <c r="DC125" s="266"/>
      <c r="DD125" s="266"/>
    </row>
    <row r="126" spans="1:108" ht="32.25" customHeight="1">
      <c r="A126" s="261"/>
      <c r="B126" s="219" t="s">
        <v>285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9"/>
      <c r="Z126" s="219"/>
      <c r="AA126" s="219"/>
      <c r="AB126" s="219"/>
      <c r="AC126" s="219"/>
      <c r="AD126" s="219"/>
      <c r="AE126" s="219"/>
      <c r="AF126" s="219"/>
      <c r="AG126" s="219"/>
      <c r="AH126" s="219"/>
      <c r="AI126" s="219"/>
      <c r="AJ126" s="220"/>
      <c r="AK126" s="262"/>
      <c r="AL126" s="219"/>
      <c r="AM126" s="219"/>
      <c r="AN126" s="219"/>
      <c r="AO126" s="219"/>
      <c r="AP126" s="219"/>
      <c r="AQ126" s="219"/>
      <c r="AR126" s="219"/>
      <c r="AS126" s="219"/>
      <c r="AT126" s="219"/>
      <c r="AU126" s="219"/>
      <c r="AV126" s="219"/>
      <c r="AW126" s="219"/>
      <c r="AX126" s="220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</row>
    <row r="127" spans="1:108" ht="47.25" customHeight="1">
      <c r="A127" s="261"/>
      <c r="B127" s="219" t="s">
        <v>286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219"/>
      <c r="AH127" s="219"/>
      <c r="AI127" s="219"/>
      <c r="AJ127" s="220"/>
      <c r="AK127" s="262"/>
      <c r="AL127" s="219"/>
      <c r="AM127" s="219"/>
      <c r="AN127" s="219"/>
      <c r="AO127" s="219"/>
      <c r="AP127" s="219"/>
      <c r="AQ127" s="219"/>
      <c r="AR127" s="219"/>
      <c r="AS127" s="219"/>
      <c r="AT127" s="219"/>
      <c r="AU127" s="219"/>
      <c r="AV127" s="219"/>
      <c r="AW127" s="219"/>
      <c r="AX127" s="220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</row>
    <row r="128" spans="1:108" ht="30" customHeight="1">
      <c r="A128" s="261"/>
      <c r="B128" s="219" t="s">
        <v>287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19"/>
      <c r="AH128" s="219"/>
      <c r="AI128" s="219"/>
      <c r="AJ128" s="220"/>
      <c r="AK128" s="262"/>
      <c r="AL128" s="219"/>
      <c r="AM128" s="219"/>
      <c r="AN128" s="219"/>
      <c r="AO128" s="219"/>
      <c r="AP128" s="219"/>
      <c r="AQ128" s="219"/>
      <c r="AR128" s="219"/>
      <c r="AS128" s="219"/>
      <c r="AT128" s="219"/>
      <c r="AU128" s="219"/>
      <c r="AV128" s="219"/>
      <c r="AW128" s="219"/>
      <c r="AX128" s="220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</row>
    <row r="129" spans="1:108" ht="31.5" customHeight="1">
      <c r="A129" s="261"/>
      <c r="B129" s="156" t="s">
        <v>288</v>
      </c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7"/>
      <c r="AK129" s="4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7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268"/>
      <c r="BZ129" s="268"/>
      <c r="CA129" s="268"/>
      <c r="CB129" s="268"/>
      <c r="CC129" s="268"/>
      <c r="CD129" s="268"/>
      <c r="CE129" s="268"/>
      <c r="CF129" s="268"/>
      <c r="CG129" s="268"/>
      <c r="CH129" s="268"/>
      <c r="CI129" s="268"/>
      <c r="CJ129" s="268"/>
      <c r="CK129" s="268"/>
      <c r="CL129" s="268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</row>
    <row r="130" spans="1:108" ht="31.5" customHeight="1">
      <c r="A130" s="261"/>
      <c r="B130" s="219" t="s">
        <v>289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9"/>
      <c r="Z130" s="219"/>
      <c r="AA130" s="219"/>
      <c r="AB130" s="219"/>
      <c r="AC130" s="219"/>
      <c r="AD130" s="219"/>
      <c r="AE130" s="219"/>
      <c r="AF130" s="219"/>
      <c r="AG130" s="219"/>
      <c r="AH130" s="219"/>
      <c r="AI130" s="219"/>
      <c r="AJ130" s="220"/>
      <c r="AK130" s="262"/>
      <c r="AL130" s="219"/>
      <c r="AM130" s="219"/>
      <c r="AN130" s="219"/>
      <c r="AO130" s="219"/>
      <c r="AP130" s="219"/>
      <c r="AQ130" s="219"/>
      <c r="AR130" s="219"/>
      <c r="AS130" s="219"/>
      <c r="AT130" s="219"/>
      <c r="AU130" s="219"/>
      <c r="AV130" s="219"/>
      <c r="AW130" s="219"/>
      <c r="AX130" s="220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</row>
    <row r="131" spans="1:108" ht="32.25" customHeight="1">
      <c r="A131" s="261"/>
      <c r="B131" s="219" t="s">
        <v>290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  <c r="AF131" s="219"/>
      <c r="AG131" s="219"/>
      <c r="AH131" s="219"/>
      <c r="AI131" s="219"/>
      <c r="AJ131" s="220"/>
      <c r="AK131" s="262"/>
      <c r="AL131" s="219"/>
      <c r="AM131" s="219"/>
      <c r="AN131" s="219"/>
      <c r="AO131" s="219"/>
      <c r="AP131" s="219"/>
      <c r="AQ131" s="219"/>
      <c r="AR131" s="219"/>
      <c r="AS131" s="219"/>
      <c r="AT131" s="219"/>
      <c r="AU131" s="219"/>
      <c r="AV131" s="219"/>
      <c r="AW131" s="219"/>
      <c r="AX131" s="220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</row>
    <row r="132" spans="1:108" ht="15.75">
      <c r="A132" s="269" t="s">
        <v>291</v>
      </c>
      <c r="B132" s="270"/>
      <c r="C132" s="270"/>
      <c r="D132" s="270"/>
      <c r="E132" s="270"/>
      <c r="F132" s="270"/>
      <c r="G132" s="270"/>
      <c r="H132" s="270"/>
      <c r="I132" s="270"/>
      <c r="J132" s="270"/>
      <c r="K132" s="270"/>
      <c r="L132" s="270"/>
      <c r="M132" s="270"/>
      <c r="N132" s="270"/>
      <c r="O132" s="270"/>
      <c r="P132" s="270"/>
      <c r="Q132" s="270"/>
      <c r="R132" s="270"/>
      <c r="S132" s="270"/>
      <c r="T132" s="270"/>
      <c r="U132" s="270"/>
      <c r="V132" s="270"/>
      <c r="W132" s="270"/>
      <c r="X132" s="270"/>
      <c r="Y132" s="270"/>
      <c r="Z132" s="270"/>
      <c r="AA132" s="270"/>
      <c r="AB132" s="270"/>
      <c r="AC132" s="270"/>
      <c r="AD132" s="270"/>
      <c r="AE132" s="270"/>
      <c r="AF132" s="270"/>
      <c r="AG132" s="270"/>
      <c r="AH132" s="270"/>
      <c r="AI132" s="270"/>
      <c r="AJ132" s="270"/>
      <c r="AK132" s="270"/>
      <c r="AL132" s="270"/>
      <c r="AM132" s="270"/>
      <c r="AN132" s="270"/>
      <c r="AO132" s="270"/>
      <c r="AP132" s="270"/>
      <c r="AQ132" s="270"/>
      <c r="AR132" s="270"/>
      <c r="AS132" s="270"/>
      <c r="AT132" s="270"/>
      <c r="AU132" s="270"/>
      <c r="AV132" s="270"/>
      <c r="AW132" s="270"/>
      <c r="AX132" s="270"/>
      <c r="AY132" s="270"/>
      <c r="AZ132" s="270"/>
      <c r="BA132" s="270"/>
      <c r="BB132" s="270"/>
      <c r="BC132" s="270"/>
      <c r="BD132" s="270"/>
      <c r="BE132" s="270"/>
      <c r="BF132" s="270"/>
      <c r="BG132" s="270"/>
      <c r="BH132" s="270"/>
      <c r="BI132" s="270"/>
      <c r="BJ132" s="270"/>
      <c r="BK132" s="270"/>
      <c r="BL132" s="270"/>
      <c r="BM132" s="270"/>
      <c r="BN132" s="270"/>
      <c r="BO132" s="270"/>
      <c r="BP132" s="270"/>
      <c r="BQ132" s="270"/>
      <c r="BR132" s="270"/>
      <c r="BS132" s="270"/>
      <c r="BT132" s="270"/>
      <c r="BU132" s="270"/>
      <c r="BV132" s="270"/>
      <c r="BW132" s="270"/>
      <c r="BX132" s="270"/>
      <c r="BY132" s="270"/>
      <c r="BZ132" s="270"/>
      <c r="CA132" s="270"/>
      <c r="CB132" s="270"/>
      <c r="CC132" s="270"/>
      <c r="CD132" s="270"/>
      <c r="CE132" s="270"/>
      <c r="CF132" s="270"/>
      <c r="CG132" s="270"/>
      <c r="CH132" s="270"/>
      <c r="CI132" s="270"/>
      <c r="CJ132" s="270"/>
      <c r="CK132" s="270"/>
      <c r="CL132" s="270"/>
      <c r="CM132" s="270"/>
      <c r="CN132" s="270"/>
      <c r="CO132" s="270"/>
      <c r="CP132" s="270"/>
      <c r="CQ132" s="270"/>
      <c r="CR132" s="270"/>
      <c r="CS132" s="270"/>
      <c r="CT132" s="270"/>
      <c r="CU132" s="270"/>
      <c r="CV132" s="270"/>
      <c r="CW132" s="270"/>
      <c r="CX132" s="270"/>
      <c r="CY132" s="270"/>
      <c r="CZ132" s="270"/>
      <c r="DA132" s="270"/>
      <c r="DB132" s="270"/>
      <c r="DC132" s="270"/>
      <c r="DD132" s="271"/>
    </row>
    <row r="133" spans="1:108" ht="33.75" customHeight="1">
      <c r="A133" s="261"/>
      <c r="B133" s="219" t="s">
        <v>292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19"/>
      <c r="AF133" s="219"/>
      <c r="AG133" s="219"/>
      <c r="AH133" s="219"/>
      <c r="AI133" s="219"/>
      <c r="AJ133" s="220"/>
      <c r="AK133" s="262"/>
      <c r="AL133" s="219"/>
      <c r="AM133" s="219"/>
      <c r="AN133" s="219"/>
      <c r="AO133" s="219"/>
      <c r="AP133" s="219"/>
      <c r="AQ133" s="219"/>
      <c r="AR133" s="219"/>
      <c r="AS133" s="219"/>
      <c r="AT133" s="219"/>
      <c r="AU133" s="219"/>
      <c r="AV133" s="219"/>
      <c r="AW133" s="219"/>
      <c r="AX133" s="220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</row>
    <row r="134" spans="1:108" ht="31.5" customHeight="1">
      <c r="A134" s="261"/>
      <c r="B134" s="219" t="s">
        <v>293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9"/>
      <c r="Z134" s="219"/>
      <c r="AA134" s="219"/>
      <c r="AB134" s="219"/>
      <c r="AC134" s="219"/>
      <c r="AD134" s="219"/>
      <c r="AE134" s="219"/>
      <c r="AF134" s="219"/>
      <c r="AG134" s="219"/>
      <c r="AH134" s="219"/>
      <c r="AI134" s="219"/>
      <c r="AJ134" s="220"/>
      <c r="AK134" s="262"/>
      <c r="AL134" s="219"/>
      <c r="AM134" s="219"/>
      <c r="AN134" s="219"/>
      <c r="AO134" s="219"/>
      <c r="AP134" s="219"/>
      <c r="AQ134" s="219"/>
      <c r="AR134" s="219"/>
      <c r="AS134" s="219"/>
      <c r="AT134" s="219"/>
      <c r="AU134" s="219"/>
      <c r="AV134" s="219"/>
      <c r="AW134" s="219"/>
      <c r="AX134" s="220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</row>
    <row r="135" spans="1:108" ht="29.25" customHeight="1">
      <c r="A135" s="261"/>
      <c r="B135" s="219" t="s">
        <v>294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19"/>
      <c r="AD135" s="219"/>
      <c r="AE135" s="219"/>
      <c r="AF135" s="219"/>
      <c r="AG135" s="219"/>
      <c r="AH135" s="219"/>
      <c r="AI135" s="219"/>
      <c r="AJ135" s="220"/>
      <c r="AK135" s="262"/>
      <c r="AL135" s="219"/>
      <c r="AM135" s="219"/>
      <c r="AN135" s="219"/>
      <c r="AO135" s="219"/>
      <c r="AP135" s="219"/>
      <c r="AQ135" s="219"/>
      <c r="AR135" s="219"/>
      <c r="AS135" s="219"/>
      <c r="AT135" s="219"/>
      <c r="AU135" s="219"/>
      <c r="AV135" s="219"/>
      <c r="AW135" s="219"/>
      <c r="AX135" s="220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</row>
    <row r="136" spans="1:108" ht="32.25" customHeight="1">
      <c r="A136" s="261"/>
      <c r="B136" s="219" t="s">
        <v>295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9"/>
      <c r="Z136" s="219"/>
      <c r="AA136" s="219"/>
      <c r="AB136" s="219"/>
      <c r="AC136" s="219"/>
      <c r="AD136" s="219"/>
      <c r="AE136" s="219"/>
      <c r="AF136" s="219"/>
      <c r="AG136" s="219"/>
      <c r="AH136" s="219"/>
      <c r="AI136" s="219"/>
      <c r="AJ136" s="220"/>
      <c r="AK136" s="262"/>
      <c r="AL136" s="219"/>
      <c r="AM136" s="219"/>
      <c r="AN136" s="219"/>
      <c r="AO136" s="219"/>
      <c r="AP136" s="219"/>
      <c r="AQ136" s="219"/>
      <c r="AR136" s="219"/>
      <c r="AS136" s="219"/>
      <c r="AT136" s="219"/>
      <c r="AU136" s="219"/>
      <c r="AV136" s="219"/>
      <c r="AW136" s="219"/>
      <c r="AX136" s="220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</row>
    <row r="137" spans="1:108" ht="47.25" customHeight="1">
      <c r="A137" s="261"/>
      <c r="B137" s="219" t="s">
        <v>296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  <c r="AD137" s="219"/>
      <c r="AE137" s="219"/>
      <c r="AF137" s="219"/>
      <c r="AG137" s="219"/>
      <c r="AH137" s="219"/>
      <c r="AI137" s="219"/>
      <c r="AJ137" s="220"/>
      <c r="AK137" s="262"/>
      <c r="AL137" s="219"/>
      <c r="AM137" s="219"/>
      <c r="AN137" s="219"/>
      <c r="AO137" s="219"/>
      <c r="AP137" s="219"/>
      <c r="AQ137" s="219"/>
      <c r="AR137" s="219"/>
      <c r="AS137" s="219"/>
      <c r="AT137" s="219"/>
      <c r="AU137" s="219"/>
      <c r="AV137" s="219"/>
      <c r="AW137" s="219"/>
      <c r="AX137" s="220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</row>
    <row r="138" spans="1:108" ht="47.25" customHeight="1">
      <c r="A138" s="261"/>
      <c r="B138" s="219" t="s">
        <v>297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9"/>
      <c r="Z138" s="219"/>
      <c r="AA138" s="219"/>
      <c r="AB138" s="219"/>
      <c r="AC138" s="219"/>
      <c r="AD138" s="219"/>
      <c r="AE138" s="219"/>
      <c r="AF138" s="219"/>
      <c r="AG138" s="219"/>
      <c r="AH138" s="219"/>
      <c r="AI138" s="219"/>
      <c r="AJ138" s="220"/>
      <c r="AK138" s="262"/>
      <c r="AL138" s="219"/>
      <c r="AM138" s="219"/>
      <c r="AN138" s="219"/>
      <c r="AO138" s="219"/>
      <c r="AP138" s="219"/>
      <c r="AQ138" s="219"/>
      <c r="AR138" s="219"/>
      <c r="AS138" s="219"/>
      <c r="AT138" s="219"/>
      <c r="AU138" s="219"/>
      <c r="AV138" s="219"/>
      <c r="AW138" s="219"/>
      <c r="AX138" s="220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</row>
    <row r="139" spans="1:108" ht="32.25" customHeight="1">
      <c r="A139" s="261"/>
      <c r="B139" s="219" t="s">
        <v>298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19"/>
      <c r="AG139" s="219"/>
      <c r="AH139" s="219"/>
      <c r="AI139" s="219"/>
      <c r="AJ139" s="220"/>
      <c r="AK139" s="262"/>
      <c r="AL139" s="219"/>
      <c r="AM139" s="219"/>
      <c r="AN139" s="219"/>
      <c r="AO139" s="219"/>
      <c r="AP139" s="219"/>
      <c r="AQ139" s="219"/>
      <c r="AR139" s="219"/>
      <c r="AS139" s="219"/>
      <c r="AT139" s="219"/>
      <c r="AU139" s="219"/>
      <c r="AV139" s="219"/>
      <c r="AW139" s="219"/>
      <c r="AX139" s="220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</row>
    <row r="140" spans="1:108" ht="31.5" customHeight="1">
      <c r="A140" s="261"/>
      <c r="B140" s="219" t="s">
        <v>299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9"/>
      <c r="Z140" s="219"/>
      <c r="AA140" s="219"/>
      <c r="AB140" s="219"/>
      <c r="AC140" s="219"/>
      <c r="AD140" s="219"/>
      <c r="AE140" s="219"/>
      <c r="AF140" s="219"/>
      <c r="AG140" s="219"/>
      <c r="AH140" s="219"/>
      <c r="AI140" s="219"/>
      <c r="AJ140" s="220"/>
      <c r="AK140" s="262"/>
      <c r="AL140" s="219"/>
      <c r="AM140" s="219"/>
      <c r="AN140" s="219"/>
      <c r="AO140" s="219"/>
      <c r="AP140" s="219"/>
      <c r="AQ140" s="219"/>
      <c r="AR140" s="219"/>
      <c r="AS140" s="219"/>
      <c r="AT140" s="219"/>
      <c r="AU140" s="219"/>
      <c r="AV140" s="219"/>
      <c r="AW140" s="219"/>
      <c r="AX140" s="220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</row>
    <row r="141" spans="1:108" ht="47.25" customHeight="1">
      <c r="A141" s="261"/>
      <c r="B141" s="219" t="s">
        <v>300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  <c r="AA141" s="219"/>
      <c r="AB141" s="219"/>
      <c r="AC141" s="219"/>
      <c r="AD141" s="219"/>
      <c r="AE141" s="219"/>
      <c r="AF141" s="219"/>
      <c r="AG141" s="219"/>
      <c r="AH141" s="219"/>
      <c r="AI141" s="219"/>
      <c r="AJ141" s="220"/>
      <c r="AK141" s="262"/>
      <c r="AL141" s="219"/>
      <c r="AM141" s="219"/>
      <c r="AN141" s="219"/>
      <c r="AO141" s="219"/>
      <c r="AP141" s="219"/>
      <c r="AQ141" s="219"/>
      <c r="AR141" s="219"/>
      <c r="AS141" s="219"/>
      <c r="AT141" s="219"/>
      <c r="AU141" s="219"/>
      <c r="AV141" s="219"/>
      <c r="AW141" s="219"/>
      <c r="AX141" s="220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</row>
    <row r="142" spans="1:108" ht="33" customHeight="1">
      <c r="A142" s="261"/>
      <c r="B142" s="219" t="s">
        <v>301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9"/>
      <c r="Z142" s="219"/>
      <c r="AA142" s="219"/>
      <c r="AB142" s="219"/>
      <c r="AC142" s="219"/>
      <c r="AD142" s="219"/>
      <c r="AE142" s="219"/>
      <c r="AF142" s="219"/>
      <c r="AG142" s="219"/>
      <c r="AH142" s="219"/>
      <c r="AI142" s="219"/>
      <c r="AJ142" s="220"/>
      <c r="AK142" s="262"/>
      <c r="AL142" s="219"/>
      <c r="AM142" s="219"/>
      <c r="AN142" s="219"/>
      <c r="AO142" s="219"/>
      <c r="AP142" s="219"/>
      <c r="AQ142" s="219"/>
      <c r="AR142" s="219"/>
      <c r="AS142" s="219"/>
      <c r="AT142" s="219"/>
      <c r="AU142" s="219"/>
      <c r="AV142" s="219"/>
      <c r="AW142" s="219"/>
      <c r="AX142" s="220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</row>
    <row r="143" spans="1:108" ht="30" customHeight="1">
      <c r="A143" s="261"/>
      <c r="B143" s="219" t="s">
        <v>302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19"/>
      <c r="AG143" s="219"/>
      <c r="AH143" s="219"/>
      <c r="AI143" s="219"/>
      <c r="AJ143" s="220"/>
      <c r="AK143" s="262"/>
      <c r="AL143" s="219"/>
      <c r="AM143" s="219"/>
      <c r="AN143" s="219"/>
      <c r="AO143" s="219"/>
      <c r="AP143" s="219"/>
      <c r="AQ143" s="219"/>
      <c r="AR143" s="219"/>
      <c r="AS143" s="219"/>
      <c r="AT143" s="219"/>
      <c r="AU143" s="219"/>
      <c r="AV143" s="219"/>
      <c r="AW143" s="219"/>
      <c r="AX143" s="220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</row>
    <row r="144" spans="1:108" ht="15.75">
      <c r="A144" s="261"/>
      <c r="B144" s="219" t="s">
        <v>303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9"/>
      <c r="Z144" s="219"/>
      <c r="AA144" s="219"/>
      <c r="AB144" s="219"/>
      <c r="AC144" s="219"/>
      <c r="AD144" s="219"/>
      <c r="AE144" s="219"/>
      <c r="AF144" s="219"/>
      <c r="AG144" s="219"/>
      <c r="AH144" s="219"/>
      <c r="AI144" s="219"/>
      <c r="AJ144" s="220"/>
      <c r="AK144" s="262"/>
      <c r="AL144" s="219"/>
      <c r="AM144" s="219"/>
      <c r="AN144" s="219"/>
      <c r="AO144" s="219"/>
      <c r="AP144" s="219"/>
      <c r="AQ144" s="219"/>
      <c r="AR144" s="219"/>
      <c r="AS144" s="219"/>
      <c r="AT144" s="219"/>
      <c r="AU144" s="219"/>
      <c r="AV144" s="219"/>
      <c r="AW144" s="219"/>
      <c r="AX144" s="220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</row>
    <row r="145" spans="1:108" ht="15" customHeight="1">
      <c r="A145" s="261"/>
      <c r="B145" s="219" t="s">
        <v>304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19"/>
      <c r="AG145" s="219"/>
      <c r="AH145" s="219"/>
      <c r="AI145" s="219"/>
      <c r="AJ145" s="220"/>
      <c r="AK145" s="262"/>
      <c r="AL145" s="219"/>
      <c r="AM145" s="219"/>
      <c r="AN145" s="219"/>
      <c r="AO145" s="219"/>
      <c r="AP145" s="219"/>
      <c r="AQ145" s="219"/>
      <c r="AR145" s="219"/>
      <c r="AS145" s="219"/>
      <c r="AT145" s="219"/>
      <c r="AU145" s="219"/>
      <c r="AV145" s="219"/>
      <c r="AW145" s="219"/>
      <c r="AX145" s="220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</row>
    <row r="146" spans="1:108" ht="47.25" customHeight="1">
      <c r="A146" s="261"/>
      <c r="B146" s="219" t="s">
        <v>305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9"/>
      <c r="Z146" s="219"/>
      <c r="AA146" s="219"/>
      <c r="AB146" s="219"/>
      <c r="AC146" s="219"/>
      <c r="AD146" s="219"/>
      <c r="AE146" s="219"/>
      <c r="AF146" s="219"/>
      <c r="AG146" s="219"/>
      <c r="AH146" s="219"/>
      <c r="AI146" s="219"/>
      <c r="AJ146" s="220"/>
      <c r="AK146" s="262"/>
      <c r="AL146" s="219"/>
      <c r="AM146" s="219"/>
      <c r="AN146" s="219"/>
      <c r="AO146" s="219"/>
      <c r="AP146" s="219"/>
      <c r="AQ146" s="219"/>
      <c r="AR146" s="219"/>
      <c r="AS146" s="219"/>
      <c r="AT146" s="219"/>
      <c r="AU146" s="219"/>
      <c r="AV146" s="219"/>
      <c r="AW146" s="219"/>
      <c r="AX146" s="220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</row>
    <row r="147" spans="1:108" ht="48.75" customHeight="1">
      <c r="A147" s="261"/>
      <c r="B147" s="219" t="s">
        <v>306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19"/>
      <c r="AG147" s="219"/>
      <c r="AH147" s="219"/>
      <c r="AI147" s="219"/>
      <c r="AJ147" s="220"/>
      <c r="AK147" s="262"/>
      <c r="AL147" s="219"/>
      <c r="AM147" s="219"/>
      <c r="AN147" s="219"/>
      <c r="AO147" s="219"/>
      <c r="AP147" s="219"/>
      <c r="AQ147" s="219"/>
      <c r="AR147" s="219"/>
      <c r="AS147" s="219"/>
      <c r="AT147" s="219"/>
      <c r="AU147" s="219"/>
      <c r="AV147" s="219"/>
      <c r="AW147" s="219"/>
      <c r="AX147" s="220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</row>
    <row r="148" spans="1:108" ht="33" customHeight="1">
      <c r="A148" s="261"/>
      <c r="B148" s="219" t="s">
        <v>307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9"/>
      <c r="Z148" s="219"/>
      <c r="AA148" s="219"/>
      <c r="AB148" s="219"/>
      <c r="AC148" s="219"/>
      <c r="AD148" s="219"/>
      <c r="AE148" s="219"/>
      <c r="AF148" s="219"/>
      <c r="AG148" s="219"/>
      <c r="AH148" s="219"/>
      <c r="AI148" s="219"/>
      <c r="AJ148" s="220"/>
      <c r="AK148" s="262"/>
      <c r="AL148" s="219"/>
      <c r="AM148" s="219"/>
      <c r="AN148" s="219"/>
      <c r="AO148" s="219"/>
      <c r="AP148" s="219"/>
      <c r="AQ148" s="219"/>
      <c r="AR148" s="219"/>
      <c r="AS148" s="219"/>
      <c r="AT148" s="219"/>
      <c r="AU148" s="219"/>
      <c r="AV148" s="219"/>
      <c r="AW148" s="219"/>
      <c r="AX148" s="220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</row>
    <row r="149" spans="1:108" ht="32.25" customHeight="1">
      <c r="A149" s="261"/>
      <c r="B149" s="219" t="s">
        <v>308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  <c r="AD149" s="219"/>
      <c r="AE149" s="219"/>
      <c r="AF149" s="219"/>
      <c r="AG149" s="219"/>
      <c r="AH149" s="219"/>
      <c r="AI149" s="219"/>
      <c r="AJ149" s="220"/>
      <c r="AK149" s="262"/>
      <c r="AL149" s="219"/>
      <c r="AM149" s="219"/>
      <c r="AN149" s="219"/>
      <c r="AO149" s="219"/>
      <c r="AP149" s="219"/>
      <c r="AQ149" s="219"/>
      <c r="AR149" s="219"/>
      <c r="AS149" s="219"/>
      <c r="AT149" s="219"/>
      <c r="AU149" s="219"/>
      <c r="AV149" s="219"/>
      <c r="AW149" s="219"/>
      <c r="AX149" s="220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</row>
    <row r="150" spans="1:108" ht="15.75">
      <c r="A150" s="269" t="s">
        <v>309</v>
      </c>
      <c r="B150" s="270"/>
      <c r="C150" s="270"/>
      <c r="D150" s="270"/>
      <c r="E150" s="270"/>
      <c r="F150" s="270"/>
      <c r="G150" s="270"/>
      <c r="H150" s="270"/>
      <c r="I150" s="270"/>
      <c r="J150" s="270"/>
      <c r="K150" s="270"/>
      <c r="L150" s="270"/>
      <c r="M150" s="270"/>
      <c r="N150" s="270"/>
      <c r="O150" s="270"/>
      <c r="P150" s="270"/>
      <c r="Q150" s="270"/>
      <c r="R150" s="270"/>
      <c r="S150" s="270"/>
      <c r="T150" s="270"/>
      <c r="U150" s="270"/>
      <c r="V150" s="270"/>
      <c r="W150" s="270"/>
      <c r="X150" s="270"/>
      <c r="Y150" s="270"/>
      <c r="Z150" s="270"/>
      <c r="AA150" s="270"/>
      <c r="AB150" s="270"/>
      <c r="AC150" s="270"/>
      <c r="AD150" s="270"/>
      <c r="AE150" s="270"/>
      <c r="AF150" s="270"/>
      <c r="AG150" s="270"/>
      <c r="AH150" s="270"/>
      <c r="AI150" s="270"/>
      <c r="AJ150" s="270"/>
      <c r="AK150" s="270"/>
      <c r="AL150" s="270"/>
      <c r="AM150" s="270"/>
      <c r="AN150" s="270"/>
      <c r="AO150" s="270"/>
      <c r="AP150" s="270"/>
      <c r="AQ150" s="270"/>
      <c r="AR150" s="270"/>
      <c r="AS150" s="270"/>
      <c r="AT150" s="270"/>
      <c r="AU150" s="270"/>
      <c r="AV150" s="270"/>
      <c r="AW150" s="270"/>
      <c r="AX150" s="270"/>
      <c r="AY150" s="270"/>
      <c r="AZ150" s="270"/>
      <c r="BA150" s="270"/>
      <c r="BB150" s="270"/>
      <c r="BC150" s="270"/>
      <c r="BD150" s="270"/>
      <c r="BE150" s="270"/>
      <c r="BF150" s="270"/>
      <c r="BG150" s="270"/>
      <c r="BH150" s="270"/>
      <c r="BI150" s="270"/>
      <c r="BJ150" s="270"/>
      <c r="BK150" s="270"/>
      <c r="BL150" s="270"/>
      <c r="BM150" s="270"/>
      <c r="BN150" s="270"/>
      <c r="BO150" s="270"/>
      <c r="BP150" s="270"/>
      <c r="BQ150" s="270"/>
      <c r="BR150" s="270"/>
      <c r="BS150" s="270"/>
      <c r="BT150" s="270"/>
      <c r="BU150" s="270"/>
      <c r="BV150" s="270"/>
      <c r="BW150" s="270"/>
      <c r="BX150" s="270"/>
      <c r="BY150" s="270"/>
      <c r="BZ150" s="270"/>
      <c r="CA150" s="270"/>
      <c r="CB150" s="270"/>
      <c r="CC150" s="270"/>
      <c r="CD150" s="270"/>
      <c r="CE150" s="270"/>
      <c r="CF150" s="270"/>
      <c r="CG150" s="270"/>
      <c r="CH150" s="270"/>
      <c r="CI150" s="270"/>
      <c r="CJ150" s="270"/>
      <c r="CK150" s="270"/>
      <c r="CL150" s="270"/>
      <c r="CM150" s="270"/>
      <c r="CN150" s="270"/>
      <c r="CO150" s="270"/>
      <c r="CP150" s="270"/>
      <c r="CQ150" s="270"/>
      <c r="CR150" s="270"/>
      <c r="CS150" s="270"/>
      <c r="CT150" s="270"/>
      <c r="CU150" s="270"/>
      <c r="CV150" s="270"/>
      <c r="CW150" s="270"/>
      <c r="CX150" s="270"/>
      <c r="CY150" s="270"/>
      <c r="CZ150" s="270"/>
      <c r="DA150" s="270"/>
      <c r="DB150" s="270"/>
      <c r="DC150" s="270"/>
      <c r="DD150" s="271"/>
    </row>
    <row r="151" spans="1:108" ht="15" customHeight="1">
      <c r="A151" s="261"/>
      <c r="B151" s="219" t="s">
        <v>310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19"/>
      <c r="AE151" s="219"/>
      <c r="AF151" s="219"/>
      <c r="AG151" s="219"/>
      <c r="AH151" s="219"/>
      <c r="AI151" s="219"/>
      <c r="AJ151" s="220"/>
      <c r="AK151" s="262"/>
      <c r="AL151" s="219"/>
      <c r="AM151" s="219"/>
      <c r="AN151" s="219"/>
      <c r="AO151" s="219"/>
      <c r="AP151" s="219"/>
      <c r="AQ151" s="219"/>
      <c r="AR151" s="219"/>
      <c r="AS151" s="219"/>
      <c r="AT151" s="219"/>
      <c r="AU151" s="219"/>
      <c r="AV151" s="219"/>
      <c r="AW151" s="219"/>
      <c r="AX151" s="220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</row>
    <row r="152" spans="1:108" ht="30.75" customHeight="1">
      <c r="A152" s="261"/>
      <c r="B152" s="219" t="s">
        <v>311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19"/>
      <c r="Z152" s="219"/>
      <c r="AA152" s="219"/>
      <c r="AB152" s="219"/>
      <c r="AC152" s="219"/>
      <c r="AD152" s="219"/>
      <c r="AE152" s="219"/>
      <c r="AF152" s="219"/>
      <c r="AG152" s="219"/>
      <c r="AH152" s="219"/>
      <c r="AI152" s="219"/>
      <c r="AJ152" s="220"/>
      <c r="AK152" s="262"/>
      <c r="AL152" s="219"/>
      <c r="AM152" s="219"/>
      <c r="AN152" s="219"/>
      <c r="AO152" s="219"/>
      <c r="AP152" s="219"/>
      <c r="AQ152" s="219"/>
      <c r="AR152" s="219"/>
      <c r="AS152" s="219"/>
      <c r="AT152" s="219"/>
      <c r="AU152" s="219"/>
      <c r="AV152" s="219"/>
      <c r="AW152" s="219"/>
      <c r="AX152" s="220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</row>
    <row r="153" spans="1:108" ht="61.5" customHeight="1">
      <c r="A153" s="261"/>
      <c r="B153" s="219" t="s">
        <v>312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19"/>
      <c r="AG153" s="219"/>
      <c r="AH153" s="219"/>
      <c r="AI153" s="219"/>
      <c r="AJ153" s="220"/>
      <c r="AK153" s="262"/>
      <c r="AL153" s="219"/>
      <c r="AM153" s="219"/>
      <c r="AN153" s="219"/>
      <c r="AO153" s="219"/>
      <c r="AP153" s="219"/>
      <c r="AQ153" s="219"/>
      <c r="AR153" s="219"/>
      <c r="AS153" s="219"/>
      <c r="AT153" s="219"/>
      <c r="AU153" s="219"/>
      <c r="AV153" s="219"/>
      <c r="AW153" s="219"/>
      <c r="AX153" s="220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</row>
    <row r="154" spans="1:108" ht="33" customHeight="1">
      <c r="A154" s="261"/>
      <c r="B154" s="219" t="s">
        <v>313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9"/>
      <c r="Z154" s="219"/>
      <c r="AA154" s="219"/>
      <c r="AB154" s="219"/>
      <c r="AC154" s="219"/>
      <c r="AD154" s="219"/>
      <c r="AE154" s="219"/>
      <c r="AF154" s="219"/>
      <c r="AG154" s="219"/>
      <c r="AH154" s="219"/>
      <c r="AI154" s="219"/>
      <c r="AJ154" s="220"/>
      <c r="AK154" s="262"/>
      <c r="AL154" s="219"/>
      <c r="AM154" s="219"/>
      <c r="AN154" s="219"/>
      <c r="AO154" s="219"/>
      <c r="AP154" s="219"/>
      <c r="AQ154" s="219"/>
      <c r="AR154" s="219"/>
      <c r="AS154" s="219"/>
      <c r="AT154" s="219"/>
      <c r="AU154" s="219"/>
      <c r="AV154" s="219"/>
      <c r="AW154" s="219"/>
      <c r="AX154" s="220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</row>
    <row r="155" spans="1:108" ht="33" customHeight="1">
      <c r="A155" s="261"/>
      <c r="B155" s="219" t="s">
        <v>314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  <c r="AD155" s="219"/>
      <c r="AE155" s="219"/>
      <c r="AF155" s="219"/>
      <c r="AG155" s="219"/>
      <c r="AH155" s="219"/>
      <c r="AI155" s="219"/>
      <c r="AJ155" s="220"/>
      <c r="AK155" s="262"/>
      <c r="AL155" s="219"/>
      <c r="AM155" s="219"/>
      <c r="AN155" s="219"/>
      <c r="AO155" s="219"/>
      <c r="AP155" s="219"/>
      <c r="AQ155" s="219"/>
      <c r="AR155" s="219"/>
      <c r="AS155" s="219"/>
      <c r="AT155" s="219"/>
      <c r="AU155" s="219"/>
      <c r="AV155" s="219"/>
      <c r="AW155" s="219"/>
      <c r="AX155" s="220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</row>
    <row r="156" spans="1:108" ht="45.75" customHeight="1">
      <c r="A156" s="272"/>
      <c r="B156" s="156" t="s">
        <v>315</v>
      </c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157"/>
      <c r="AK156" s="46"/>
      <c r="AL156" s="156"/>
      <c r="AM156" s="156"/>
      <c r="AN156" s="156"/>
      <c r="AO156" s="156"/>
      <c r="AP156" s="156"/>
      <c r="AQ156" s="156"/>
      <c r="AR156" s="156"/>
      <c r="AS156" s="156"/>
      <c r="AT156" s="156"/>
      <c r="AU156" s="156"/>
      <c r="AV156" s="156"/>
      <c r="AW156" s="156"/>
      <c r="AX156" s="157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</row>
    <row r="157" spans="1:108" ht="46.5" customHeight="1">
      <c r="A157" s="261"/>
      <c r="B157" s="219" t="s">
        <v>316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19"/>
      <c r="AG157" s="219"/>
      <c r="AH157" s="219"/>
      <c r="AI157" s="219"/>
      <c r="AJ157" s="220"/>
      <c r="AK157" s="262"/>
      <c r="AL157" s="219"/>
      <c r="AM157" s="219"/>
      <c r="AN157" s="219"/>
      <c r="AO157" s="219"/>
      <c r="AP157" s="219"/>
      <c r="AQ157" s="219"/>
      <c r="AR157" s="219"/>
      <c r="AS157" s="219"/>
      <c r="AT157" s="219"/>
      <c r="AU157" s="219"/>
      <c r="AV157" s="219"/>
      <c r="AW157" s="219"/>
      <c r="AX157" s="220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</row>
    <row r="158" spans="1:108" ht="32.25" customHeight="1">
      <c r="A158" s="261"/>
      <c r="B158" s="219" t="s">
        <v>317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219"/>
      <c r="AA158" s="219"/>
      <c r="AB158" s="219"/>
      <c r="AC158" s="219"/>
      <c r="AD158" s="219"/>
      <c r="AE158" s="219"/>
      <c r="AF158" s="219"/>
      <c r="AG158" s="219"/>
      <c r="AH158" s="219"/>
      <c r="AI158" s="219"/>
      <c r="AJ158" s="220"/>
      <c r="AK158" s="262"/>
      <c r="AL158" s="219"/>
      <c r="AM158" s="219"/>
      <c r="AN158" s="219"/>
      <c r="AO158" s="219"/>
      <c r="AP158" s="219"/>
      <c r="AQ158" s="219"/>
      <c r="AR158" s="219"/>
      <c r="AS158" s="219"/>
      <c r="AT158" s="219"/>
      <c r="AU158" s="219"/>
      <c r="AV158" s="219"/>
      <c r="AW158" s="219"/>
      <c r="AX158" s="220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</row>
    <row r="159" spans="1:108" ht="78.75" customHeight="1">
      <c r="A159" s="261"/>
      <c r="B159" s="219" t="s">
        <v>318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  <c r="AD159" s="219"/>
      <c r="AE159" s="219"/>
      <c r="AF159" s="219"/>
      <c r="AG159" s="219"/>
      <c r="AH159" s="219"/>
      <c r="AI159" s="219"/>
      <c r="AJ159" s="220"/>
      <c r="AK159" s="262"/>
      <c r="AL159" s="219"/>
      <c r="AM159" s="219"/>
      <c r="AN159" s="219"/>
      <c r="AO159" s="219"/>
      <c r="AP159" s="219"/>
      <c r="AQ159" s="219"/>
      <c r="AR159" s="219"/>
      <c r="AS159" s="219"/>
      <c r="AT159" s="219"/>
      <c r="AU159" s="219"/>
      <c r="AV159" s="219"/>
      <c r="AW159" s="219"/>
      <c r="AX159" s="220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</row>
    <row r="160" spans="1:108" ht="46.5" customHeight="1">
      <c r="A160" s="261"/>
      <c r="B160" s="219" t="s">
        <v>319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219"/>
      <c r="AD160" s="219"/>
      <c r="AE160" s="219"/>
      <c r="AF160" s="219"/>
      <c r="AG160" s="219"/>
      <c r="AH160" s="219"/>
      <c r="AI160" s="219"/>
      <c r="AJ160" s="220"/>
      <c r="AK160" s="262"/>
      <c r="AL160" s="219"/>
      <c r="AM160" s="219"/>
      <c r="AN160" s="219"/>
      <c r="AO160" s="219"/>
      <c r="AP160" s="219"/>
      <c r="AQ160" s="219"/>
      <c r="AR160" s="219"/>
      <c r="AS160" s="219"/>
      <c r="AT160" s="219"/>
      <c r="AU160" s="219"/>
      <c r="AV160" s="219"/>
      <c r="AW160" s="219"/>
      <c r="AX160" s="220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</row>
    <row r="161" spans="1:108" ht="46.5" customHeight="1">
      <c r="A161" s="261"/>
      <c r="B161" s="219" t="s">
        <v>320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  <c r="AA161" s="219"/>
      <c r="AB161" s="219"/>
      <c r="AC161" s="219"/>
      <c r="AD161" s="219"/>
      <c r="AE161" s="219"/>
      <c r="AF161" s="219"/>
      <c r="AG161" s="219"/>
      <c r="AH161" s="219"/>
      <c r="AI161" s="219"/>
      <c r="AJ161" s="220"/>
      <c r="AK161" s="262"/>
      <c r="AL161" s="219"/>
      <c r="AM161" s="219"/>
      <c r="AN161" s="219"/>
      <c r="AO161" s="219"/>
      <c r="AP161" s="219"/>
      <c r="AQ161" s="219"/>
      <c r="AR161" s="219"/>
      <c r="AS161" s="219"/>
      <c r="AT161" s="219"/>
      <c r="AU161" s="219"/>
      <c r="AV161" s="219"/>
      <c r="AW161" s="219"/>
      <c r="AX161" s="220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</row>
    <row r="162" spans="1:108" ht="33.75" customHeight="1">
      <c r="A162" s="261"/>
      <c r="B162" s="219" t="s">
        <v>321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19"/>
      <c r="Z162" s="219"/>
      <c r="AA162" s="219"/>
      <c r="AB162" s="219"/>
      <c r="AC162" s="219"/>
      <c r="AD162" s="219"/>
      <c r="AE162" s="219"/>
      <c r="AF162" s="219"/>
      <c r="AG162" s="219"/>
      <c r="AH162" s="219"/>
      <c r="AI162" s="219"/>
      <c r="AJ162" s="220"/>
      <c r="AK162" s="262"/>
      <c r="AL162" s="219"/>
      <c r="AM162" s="219"/>
      <c r="AN162" s="219"/>
      <c r="AO162" s="219"/>
      <c r="AP162" s="219"/>
      <c r="AQ162" s="219"/>
      <c r="AR162" s="219"/>
      <c r="AS162" s="219"/>
      <c r="AT162" s="219"/>
      <c r="AU162" s="219"/>
      <c r="AV162" s="219"/>
      <c r="AW162" s="219"/>
      <c r="AX162" s="220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</row>
    <row r="163" spans="1:108" ht="31.5" customHeight="1">
      <c r="A163" s="261"/>
      <c r="B163" s="219" t="s">
        <v>322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219"/>
      <c r="AG163" s="219"/>
      <c r="AH163" s="219"/>
      <c r="AI163" s="219"/>
      <c r="AJ163" s="220"/>
      <c r="AK163" s="262"/>
      <c r="AL163" s="219"/>
      <c r="AM163" s="219"/>
      <c r="AN163" s="219"/>
      <c r="AO163" s="219"/>
      <c r="AP163" s="219"/>
      <c r="AQ163" s="219"/>
      <c r="AR163" s="219"/>
      <c r="AS163" s="219"/>
      <c r="AT163" s="219"/>
      <c r="AU163" s="219"/>
      <c r="AV163" s="219"/>
      <c r="AW163" s="219"/>
      <c r="AX163" s="220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</row>
    <row r="164" spans="1:108" ht="15.75">
      <c r="A164" s="269" t="s">
        <v>323</v>
      </c>
      <c r="B164" s="270"/>
      <c r="C164" s="270"/>
      <c r="D164" s="270"/>
      <c r="E164" s="270"/>
      <c r="F164" s="270"/>
      <c r="G164" s="270"/>
      <c r="H164" s="270"/>
      <c r="I164" s="270"/>
      <c r="J164" s="270"/>
      <c r="K164" s="270"/>
      <c r="L164" s="270"/>
      <c r="M164" s="270"/>
      <c r="N164" s="270"/>
      <c r="O164" s="270"/>
      <c r="P164" s="270"/>
      <c r="Q164" s="270"/>
      <c r="R164" s="270"/>
      <c r="S164" s="270"/>
      <c r="T164" s="270"/>
      <c r="U164" s="270"/>
      <c r="V164" s="270"/>
      <c r="W164" s="270"/>
      <c r="X164" s="270"/>
      <c r="Y164" s="270"/>
      <c r="Z164" s="270"/>
      <c r="AA164" s="270"/>
      <c r="AB164" s="270"/>
      <c r="AC164" s="270"/>
      <c r="AD164" s="270"/>
      <c r="AE164" s="270"/>
      <c r="AF164" s="270"/>
      <c r="AG164" s="270"/>
      <c r="AH164" s="270"/>
      <c r="AI164" s="270"/>
      <c r="AJ164" s="270"/>
      <c r="AK164" s="270"/>
      <c r="AL164" s="270"/>
      <c r="AM164" s="270"/>
      <c r="AN164" s="270"/>
      <c r="AO164" s="270"/>
      <c r="AP164" s="270"/>
      <c r="AQ164" s="270"/>
      <c r="AR164" s="270"/>
      <c r="AS164" s="270"/>
      <c r="AT164" s="270"/>
      <c r="AU164" s="270"/>
      <c r="AV164" s="270"/>
      <c r="AW164" s="270"/>
      <c r="AX164" s="270"/>
      <c r="AY164" s="270"/>
      <c r="AZ164" s="270"/>
      <c r="BA164" s="270"/>
      <c r="BB164" s="270"/>
      <c r="BC164" s="270"/>
      <c r="BD164" s="270"/>
      <c r="BE164" s="270"/>
      <c r="BF164" s="270"/>
      <c r="BG164" s="270"/>
      <c r="BH164" s="270"/>
      <c r="BI164" s="270"/>
      <c r="BJ164" s="270"/>
      <c r="BK164" s="270"/>
      <c r="BL164" s="270"/>
      <c r="BM164" s="270"/>
      <c r="BN164" s="270"/>
      <c r="BO164" s="270"/>
      <c r="BP164" s="270"/>
      <c r="BQ164" s="270"/>
      <c r="BR164" s="270"/>
      <c r="BS164" s="270"/>
      <c r="BT164" s="270"/>
      <c r="BU164" s="270"/>
      <c r="BV164" s="270"/>
      <c r="BW164" s="270"/>
      <c r="BX164" s="270"/>
      <c r="BY164" s="270"/>
      <c r="BZ164" s="270"/>
      <c r="CA164" s="270"/>
      <c r="CB164" s="270"/>
      <c r="CC164" s="270"/>
      <c r="CD164" s="270"/>
      <c r="CE164" s="270"/>
      <c r="CF164" s="270"/>
      <c r="CG164" s="270"/>
      <c r="CH164" s="270"/>
      <c r="CI164" s="270"/>
      <c r="CJ164" s="270"/>
      <c r="CK164" s="270"/>
      <c r="CL164" s="270"/>
      <c r="CM164" s="270"/>
      <c r="CN164" s="270"/>
      <c r="CO164" s="270"/>
      <c r="CP164" s="270"/>
      <c r="CQ164" s="270"/>
      <c r="CR164" s="270"/>
      <c r="CS164" s="270"/>
      <c r="CT164" s="270"/>
      <c r="CU164" s="270"/>
      <c r="CV164" s="270"/>
      <c r="CW164" s="270"/>
      <c r="CX164" s="270"/>
      <c r="CY164" s="270"/>
      <c r="CZ164" s="270"/>
      <c r="DA164" s="270"/>
      <c r="DB164" s="270"/>
      <c r="DC164" s="270"/>
      <c r="DD164" s="271"/>
    </row>
    <row r="165" spans="1:108" ht="47.25" customHeight="1">
      <c r="A165" s="261"/>
      <c r="B165" s="219" t="s">
        <v>324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19"/>
      <c r="U165" s="219"/>
      <c r="V165" s="219"/>
      <c r="W165" s="219"/>
      <c r="X165" s="219"/>
      <c r="Y165" s="219"/>
      <c r="Z165" s="219"/>
      <c r="AA165" s="219"/>
      <c r="AB165" s="219"/>
      <c r="AC165" s="219"/>
      <c r="AD165" s="219"/>
      <c r="AE165" s="219"/>
      <c r="AF165" s="219"/>
      <c r="AG165" s="219"/>
      <c r="AH165" s="219"/>
      <c r="AI165" s="219"/>
      <c r="AJ165" s="220"/>
      <c r="AK165" s="262"/>
      <c r="AL165" s="219"/>
      <c r="AM165" s="219"/>
      <c r="AN165" s="219"/>
      <c r="AO165" s="219"/>
      <c r="AP165" s="219"/>
      <c r="AQ165" s="219"/>
      <c r="AR165" s="219"/>
      <c r="AS165" s="219"/>
      <c r="AT165" s="219"/>
      <c r="AU165" s="219"/>
      <c r="AV165" s="219"/>
      <c r="AW165" s="219"/>
      <c r="AX165" s="220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</row>
    <row r="166" spans="1:108" ht="47.25" customHeight="1">
      <c r="A166" s="261"/>
      <c r="B166" s="219" t="s">
        <v>325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19"/>
      <c r="U166" s="219"/>
      <c r="V166" s="219"/>
      <c r="W166" s="219"/>
      <c r="X166" s="219"/>
      <c r="Y166" s="219"/>
      <c r="Z166" s="219"/>
      <c r="AA166" s="219"/>
      <c r="AB166" s="219"/>
      <c r="AC166" s="219"/>
      <c r="AD166" s="219"/>
      <c r="AE166" s="219"/>
      <c r="AF166" s="219"/>
      <c r="AG166" s="219"/>
      <c r="AH166" s="219"/>
      <c r="AI166" s="219"/>
      <c r="AJ166" s="220"/>
      <c r="AK166" s="262"/>
      <c r="AL166" s="219"/>
      <c r="AM166" s="219"/>
      <c r="AN166" s="219"/>
      <c r="AO166" s="219"/>
      <c r="AP166" s="219"/>
      <c r="AQ166" s="219"/>
      <c r="AR166" s="219"/>
      <c r="AS166" s="219"/>
      <c r="AT166" s="219"/>
      <c r="AU166" s="219"/>
      <c r="AV166" s="219"/>
      <c r="AW166" s="219"/>
      <c r="AX166" s="220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</row>
    <row r="167" spans="1:108" ht="64.5" customHeight="1">
      <c r="A167" s="261"/>
      <c r="B167" s="219" t="s">
        <v>326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9"/>
      <c r="Z167" s="219"/>
      <c r="AA167" s="219"/>
      <c r="AB167" s="219"/>
      <c r="AC167" s="219"/>
      <c r="AD167" s="219"/>
      <c r="AE167" s="219"/>
      <c r="AF167" s="219"/>
      <c r="AG167" s="219"/>
      <c r="AH167" s="219"/>
      <c r="AI167" s="219"/>
      <c r="AJ167" s="220"/>
      <c r="AK167" s="262"/>
      <c r="AL167" s="219"/>
      <c r="AM167" s="219"/>
      <c r="AN167" s="219"/>
      <c r="AO167" s="219"/>
      <c r="AP167" s="219"/>
      <c r="AQ167" s="219"/>
      <c r="AR167" s="219"/>
      <c r="AS167" s="219"/>
      <c r="AT167" s="219"/>
      <c r="AU167" s="219"/>
      <c r="AV167" s="219"/>
      <c r="AW167" s="219"/>
      <c r="AX167" s="220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</row>
    <row r="168" spans="1:108" ht="66" customHeight="1">
      <c r="A168" s="261"/>
      <c r="B168" s="219" t="s">
        <v>327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19"/>
      <c r="U168" s="219"/>
      <c r="V168" s="219"/>
      <c r="W168" s="219"/>
      <c r="X168" s="219"/>
      <c r="Y168" s="219"/>
      <c r="Z168" s="219"/>
      <c r="AA168" s="219"/>
      <c r="AB168" s="219"/>
      <c r="AC168" s="219"/>
      <c r="AD168" s="219"/>
      <c r="AE168" s="219"/>
      <c r="AF168" s="219"/>
      <c r="AG168" s="219"/>
      <c r="AH168" s="219"/>
      <c r="AI168" s="219"/>
      <c r="AJ168" s="220"/>
      <c r="AK168" s="262"/>
      <c r="AL168" s="219"/>
      <c r="AM168" s="219"/>
      <c r="AN168" s="219"/>
      <c r="AO168" s="219"/>
      <c r="AP168" s="219"/>
      <c r="AQ168" s="219"/>
      <c r="AR168" s="219"/>
      <c r="AS168" s="219"/>
      <c r="AT168" s="219"/>
      <c r="AU168" s="219"/>
      <c r="AV168" s="219"/>
      <c r="AW168" s="219"/>
      <c r="AX168" s="220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</row>
    <row r="169" spans="1:108" ht="33" customHeight="1">
      <c r="A169" s="261"/>
      <c r="B169" s="219" t="s">
        <v>328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19"/>
      <c r="U169" s="219"/>
      <c r="V169" s="219"/>
      <c r="W169" s="219"/>
      <c r="X169" s="219"/>
      <c r="Y169" s="219"/>
      <c r="Z169" s="219"/>
      <c r="AA169" s="219"/>
      <c r="AB169" s="219"/>
      <c r="AC169" s="219"/>
      <c r="AD169" s="219"/>
      <c r="AE169" s="219"/>
      <c r="AF169" s="219"/>
      <c r="AG169" s="219"/>
      <c r="AH169" s="219"/>
      <c r="AI169" s="219"/>
      <c r="AJ169" s="220"/>
      <c r="AK169" s="262"/>
      <c r="AL169" s="219"/>
      <c r="AM169" s="219"/>
      <c r="AN169" s="219"/>
      <c r="AO169" s="219"/>
      <c r="AP169" s="219"/>
      <c r="AQ169" s="219"/>
      <c r="AR169" s="219"/>
      <c r="AS169" s="219"/>
      <c r="AT169" s="219"/>
      <c r="AU169" s="219"/>
      <c r="AV169" s="219"/>
      <c r="AW169" s="219"/>
      <c r="AX169" s="220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</row>
    <row r="170" spans="1:108" ht="15.75">
      <c r="A170" s="269" t="s">
        <v>329</v>
      </c>
      <c r="B170" s="270"/>
      <c r="C170" s="270"/>
      <c r="D170" s="270"/>
      <c r="E170" s="270"/>
      <c r="F170" s="270"/>
      <c r="G170" s="270"/>
      <c r="H170" s="270"/>
      <c r="I170" s="270"/>
      <c r="J170" s="270"/>
      <c r="K170" s="270"/>
      <c r="L170" s="270"/>
      <c r="M170" s="270"/>
      <c r="N170" s="270"/>
      <c r="O170" s="270"/>
      <c r="P170" s="270"/>
      <c r="Q170" s="270"/>
      <c r="R170" s="270"/>
      <c r="S170" s="270"/>
      <c r="T170" s="270"/>
      <c r="U170" s="270"/>
      <c r="V170" s="270"/>
      <c r="W170" s="270"/>
      <c r="X170" s="270"/>
      <c r="Y170" s="270"/>
      <c r="Z170" s="270"/>
      <c r="AA170" s="270"/>
      <c r="AB170" s="270"/>
      <c r="AC170" s="270"/>
      <c r="AD170" s="270"/>
      <c r="AE170" s="270"/>
      <c r="AF170" s="270"/>
      <c r="AG170" s="270"/>
      <c r="AH170" s="270"/>
      <c r="AI170" s="270"/>
      <c r="AJ170" s="270"/>
      <c r="AK170" s="270"/>
      <c r="AL170" s="270"/>
      <c r="AM170" s="270"/>
      <c r="AN170" s="270"/>
      <c r="AO170" s="270"/>
      <c r="AP170" s="270"/>
      <c r="AQ170" s="270"/>
      <c r="AR170" s="270"/>
      <c r="AS170" s="270"/>
      <c r="AT170" s="270"/>
      <c r="AU170" s="270"/>
      <c r="AV170" s="270"/>
      <c r="AW170" s="270"/>
      <c r="AX170" s="270"/>
      <c r="AY170" s="270"/>
      <c r="AZ170" s="270"/>
      <c r="BA170" s="270"/>
      <c r="BB170" s="270"/>
      <c r="BC170" s="270"/>
      <c r="BD170" s="270"/>
      <c r="BE170" s="270"/>
      <c r="BF170" s="270"/>
      <c r="BG170" s="270"/>
      <c r="BH170" s="270"/>
      <c r="BI170" s="270"/>
      <c r="BJ170" s="270"/>
      <c r="BK170" s="270"/>
      <c r="BL170" s="270"/>
      <c r="BM170" s="270"/>
      <c r="BN170" s="270"/>
      <c r="BO170" s="270"/>
      <c r="BP170" s="270"/>
      <c r="BQ170" s="270"/>
      <c r="BR170" s="270"/>
      <c r="BS170" s="270"/>
      <c r="BT170" s="270"/>
      <c r="BU170" s="270"/>
      <c r="BV170" s="270"/>
      <c r="BW170" s="270"/>
      <c r="BX170" s="270"/>
      <c r="BY170" s="270"/>
      <c r="BZ170" s="270"/>
      <c r="CA170" s="270"/>
      <c r="CB170" s="270"/>
      <c r="CC170" s="270"/>
      <c r="CD170" s="270"/>
      <c r="CE170" s="270"/>
      <c r="CF170" s="270"/>
      <c r="CG170" s="270"/>
      <c r="CH170" s="270"/>
      <c r="CI170" s="270"/>
      <c r="CJ170" s="270"/>
      <c r="CK170" s="270"/>
      <c r="CL170" s="270"/>
      <c r="CM170" s="270"/>
      <c r="CN170" s="270"/>
      <c r="CO170" s="270"/>
      <c r="CP170" s="270"/>
      <c r="CQ170" s="270"/>
      <c r="CR170" s="270"/>
      <c r="CS170" s="270"/>
      <c r="CT170" s="270"/>
      <c r="CU170" s="270"/>
      <c r="CV170" s="270"/>
      <c r="CW170" s="270"/>
      <c r="CX170" s="270"/>
      <c r="CY170" s="270"/>
      <c r="CZ170" s="270"/>
      <c r="DA170" s="270"/>
      <c r="DB170" s="270"/>
      <c r="DC170" s="270"/>
      <c r="DD170" s="271"/>
    </row>
    <row r="171" spans="1:108" ht="15" customHeight="1">
      <c r="A171" s="261"/>
      <c r="B171" s="219" t="s">
        <v>330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9"/>
      <c r="Z171" s="219"/>
      <c r="AA171" s="219"/>
      <c r="AB171" s="219"/>
      <c r="AC171" s="219"/>
      <c r="AD171" s="219"/>
      <c r="AE171" s="219"/>
      <c r="AF171" s="219"/>
      <c r="AG171" s="219"/>
      <c r="AH171" s="219"/>
      <c r="AI171" s="219"/>
      <c r="AJ171" s="220"/>
      <c r="AK171" s="262"/>
      <c r="AL171" s="219"/>
      <c r="AM171" s="219"/>
      <c r="AN171" s="219"/>
      <c r="AO171" s="219"/>
      <c r="AP171" s="219"/>
      <c r="AQ171" s="219"/>
      <c r="AR171" s="219"/>
      <c r="AS171" s="219"/>
      <c r="AT171" s="219"/>
      <c r="AU171" s="219"/>
      <c r="AV171" s="219"/>
      <c r="AW171" s="219"/>
      <c r="AX171" s="220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</row>
    <row r="172" spans="1:108" ht="32.25" customHeight="1">
      <c r="A172" s="261"/>
      <c r="B172" s="219" t="s">
        <v>331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9"/>
      <c r="Z172" s="219"/>
      <c r="AA172" s="219"/>
      <c r="AB172" s="219"/>
      <c r="AC172" s="219"/>
      <c r="AD172" s="219"/>
      <c r="AE172" s="219"/>
      <c r="AF172" s="219"/>
      <c r="AG172" s="219"/>
      <c r="AH172" s="219"/>
      <c r="AI172" s="219"/>
      <c r="AJ172" s="220"/>
      <c r="AK172" s="262"/>
      <c r="AL172" s="219"/>
      <c r="AM172" s="219"/>
      <c r="AN172" s="219"/>
      <c r="AO172" s="219"/>
      <c r="AP172" s="219"/>
      <c r="AQ172" s="219"/>
      <c r="AR172" s="219"/>
      <c r="AS172" s="219"/>
      <c r="AT172" s="219"/>
      <c r="AU172" s="219"/>
      <c r="AV172" s="219"/>
      <c r="AW172" s="219"/>
      <c r="AX172" s="220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</row>
    <row r="173" spans="1:108" ht="34.5" customHeight="1">
      <c r="A173" s="261"/>
      <c r="B173" s="219" t="s">
        <v>332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9"/>
      <c r="Z173" s="219"/>
      <c r="AA173" s="219"/>
      <c r="AB173" s="219"/>
      <c r="AC173" s="219"/>
      <c r="AD173" s="219"/>
      <c r="AE173" s="219"/>
      <c r="AF173" s="219"/>
      <c r="AG173" s="219"/>
      <c r="AH173" s="219"/>
      <c r="AI173" s="219"/>
      <c r="AJ173" s="220"/>
      <c r="AK173" s="262"/>
      <c r="AL173" s="219"/>
      <c r="AM173" s="219"/>
      <c r="AN173" s="219"/>
      <c r="AO173" s="219"/>
      <c r="AP173" s="219"/>
      <c r="AQ173" s="219"/>
      <c r="AR173" s="219"/>
      <c r="AS173" s="219"/>
      <c r="AT173" s="219"/>
      <c r="AU173" s="219"/>
      <c r="AV173" s="219"/>
      <c r="AW173" s="219"/>
      <c r="AX173" s="220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</row>
    <row r="174" spans="1:108" ht="48" customHeight="1">
      <c r="A174" s="261"/>
      <c r="B174" s="219" t="s">
        <v>333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19"/>
      <c r="U174" s="219"/>
      <c r="V174" s="219"/>
      <c r="W174" s="219"/>
      <c r="X174" s="219"/>
      <c r="Y174" s="219"/>
      <c r="Z174" s="219"/>
      <c r="AA174" s="219"/>
      <c r="AB174" s="219"/>
      <c r="AC174" s="219"/>
      <c r="AD174" s="219"/>
      <c r="AE174" s="219"/>
      <c r="AF174" s="219"/>
      <c r="AG174" s="219"/>
      <c r="AH174" s="219"/>
      <c r="AI174" s="219"/>
      <c r="AJ174" s="220"/>
      <c r="AK174" s="262"/>
      <c r="AL174" s="219"/>
      <c r="AM174" s="219"/>
      <c r="AN174" s="219"/>
      <c r="AO174" s="219"/>
      <c r="AP174" s="219"/>
      <c r="AQ174" s="219"/>
      <c r="AR174" s="219"/>
      <c r="AS174" s="219"/>
      <c r="AT174" s="219"/>
      <c r="AU174" s="219"/>
      <c r="AV174" s="219"/>
      <c r="AW174" s="219"/>
      <c r="AX174" s="220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</row>
    <row r="175" spans="1:108" ht="62.25" customHeight="1">
      <c r="A175" s="261"/>
      <c r="B175" s="219" t="s">
        <v>334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  <c r="Z175" s="219"/>
      <c r="AA175" s="219"/>
      <c r="AB175" s="219"/>
      <c r="AC175" s="219"/>
      <c r="AD175" s="219"/>
      <c r="AE175" s="219"/>
      <c r="AF175" s="219"/>
      <c r="AG175" s="219"/>
      <c r="AH175" s="219"/>
      <c r="AI175" s="219"/>
      <c r="AJ175" s="220"/>
      <c r="AK175" s="262"/>
      <c r="AL175" s="219"/>
      <c r="AM175" s="219"/>
      <c r="AN175" s="219"/>
      <c r="AO175" s="219"/>
      <c r="AP175" s="219"/>
      <c r="AQ175" s="219"/>
      <c r="AR175" s="219"/>
      <c r="AS175" s="219"/>
      <c r="AT175" s="219"/>
      <c r="AU175" s="219"/>
      <c r="AV175" s="219"/>
      <c r="AW175" s="219"/>
      <c r="AX175" s="220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</row>
    <row r="176" spans="1:108" ht="79.5" customHeight="1">
      <c r="A176" s="261"/>
      <c r="B176" s="219" t="s">
        <v>335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219"/>
      <c r="U176" s="219"/>
      <c r="V176" s="219"/>
      <c r="W176" s="219"/>
      <c r="X176" s="219"/>
      <c r="Y176" s="219"/>
      <c r="Z176" s="219"/>
      <c r="AA176" s="219"/>
      <c r="AB176" s="219"/>
      <c r="AC176" s="219"/>
      <c r="AD176" s="219"/>
      <c r="AE176" s="219"/>
      <c r="AF176" s="219"/>
      <c r="AG176" s="219"/>
      <c r="AH176" s="219"/>
      <c r="AI176" s="219"/>
      <c r="AJ176" s="220"/>
      <c r="AK176" s="262"/>
      <c r="AL176" s="219"/>
      <c r="AM176" s="219"/>
      <c r="AN176" s="219"/>
      <c r="AO176" s="219"/>
      <c r="AP176" s="219"/>
      <c r="AQ176" s="219"/>
      <c r="AR176" s="219"/>
      <c r="AS176" s="219"/>
      <c r="AT176" s="219"/>
      <c r="AU176" s="219"/>
      <c r="AV176" s="219"/>
      <c r="AW176" s="219"/>
      <c r="AX176" s="220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</row>
    <row r="177" spans="1:108" ht="15.75">
      <c r="A177" s="261"/>
      <c r="B177" s="219" t="s">
        <v>336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219"/>
      <c r="U177" s="219"/>
      <c r="V177" s="219"/>
      <c r="W177" s="219"/>
      <c r="X177" s="219"/>
      <c r="Y177" s="219"/>
      <c r="Z177" s="219"/>
      <c r="AA177" s="219"/>
      <c r="AB177" s="219"/>
      <c r="AC177" s="219"/>
      <c r="AD177" s="219"/>
      <c r="AE177" s="219"/>
      <c r="AF177" s="219"/>
      <c r="AG177" s="219"/>
      <c r="AH177" s="219"/>
      <c r="AI177" s="219"/>
      <c r="AJ177" s="220"/>
      <c r="AK177" s="262"/>
      <c r="AL177" s="219"/>
      <c r="AM177" s="219"/>
      <c r="AN177" s="219"/>
      <c r="AO177" s="219"/>
      <c r="AP177" s="219"/>
      <c r="AQ177" s="219"/>
      <c r="AR177" s="219"/>
      <c r="AS177" s="219"/>
      <c r="AT177" s="219"/>
      <c r="AU177" s="219"/>
      <c r="AV177" s="219"/>
      <c r="AW177" s="219"/>
      <c r="AX177" s="220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</row>
    <row r="178" spans="1:108" ht="15" customHeight="1">
      <c r="A178" s="261"/>
      <c r="B178" s="219" t="s">
        <v>337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219"/>
      <c r="U178" s="219"/>
      <c r="V178" s="219"/>
      <c r="W178" s="219"/>
      <c r="X178" s="219"/>
      <c r="Y178" s="219"/>
      <c r="Z178" s="219"/>
      <c r="AA178" s="219"/>
      <c r="AB178" s="219"/>
      <c r="AC178" s="219"/>
      <c r="AD178" s="219"/>
      <c r="AE178" s="219"/>
      <c r="AF178" s="219"/>
      <c r="AG178" s="219"/>
      <c r="AH178" s="219"/>
      <c r="AI178" s="219"/>
      <c r="AJ178" s="220"/>
      <c r="AK178" s="262"/>
      <c r="AL178" s="219"/>
      <c r="AM178" s="219"/>
      <c r="AN178" s="219"/>
      <c r="AO178" s="219"/>
      <c r="AP178" s="219"/>
      <c r="AQ178" s="219"/>
      <c r="AR178" s="219"/>
      <c r="AS178" s="219"/>
      <c r="AT178" s="219"/>
      <c r="AU178" s="219"/>
      <c r="AV178" s="219"/>
      <c r="AW178" s="219"/>
      <c r="AX178" s="220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</row>
    <row r="179" spans="1:108" ht="35.25" customHeight="1">
      <c r="A179" s="261"/>
      <c r="B179" s="219" t="s">
        <v>338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219"/>
      <c r="U179" s="219"/>
      <c r="V179" s="219"/>
      <c r="W179" s="219"/>
      <c r="X179" s="219"/>
      <c r="Y179" s="219"/>
      <c r="Z179" s="219"/>
      <c r="AA179" s="219"/>
      <c r="AB179" s="219"/>
      <c r="AC179" s="219"/>
      <c r="AD179" s="219"/>
      <c r="AE179" s="219"/>
      <c r="AF179" s="219"/>
      <c r="AG179" s="219"/>
      <c r="AH179" s="219"/>
      <c r="AI179" s="219"/>
      <c r="AJ179" s="220"/>
      <c r="AK179" s="262"/>
      <c r="AL179" s="219"/>
      <c r="AM179" s="219"/>
      <c r="AN179" s="219"/>
      <c r="AO179" s="219"/>
      <c r="AP179" s="219"/>
      <c r="AQ179" s="219"/>
      <c r="AR179" s="219"/>
      <c r="AS179" s="219"/>
      <c r="AT179" s="219"/>
      <c r="AU179" s="219"/>
      <c r="AV179" s="219"/>
      <c r="AW179" s="219"/>
      <c r="AX179" s="220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</row>
    <row r="180" spans="1:108" ht="33.75" customHeight="1">
      <c r="A180" s="261"/>
      <c r="B180" s="219" t="s">
        <v>339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219"/>
      <c r="U180" s="219"/>
      <c r="V180" s="219"/>
      <c r="W180" s="219"/>
      <c r="X180" s="219"/>
      <c r="Y180" s="219"/>
      <c r="Z180" s="219"/>
      <c r="AA180" s="219"/>
      <c r="AB180" s="219"/>
      <c r="AC180" s="219"/>
      <c r="AD180" s="219"/>
      <c r="AE180" s="219"/>
      <c r="AF180" s="219"/>
      <c r="AG180" s="219"/>
      <c r="AH180" s="219"/>
      <c r="AI180" s="219"/>
      <c r="AJ180" s="220"/>
      <c r="AK180" s="262"/>
      <c r="AL180" s="219"/>
      <c r="AM180" s="219"/>
      <c r="AN180" s="219"/>
      <c r="AO180" s="219"/>
      <c r="AP180" s="219"/>
      <c r="AQ180" s="219"/>
      <c r="AR180" s="219"/>
      <c r="AS180" s="219"/>
      <c r="AT180" s="219"/>
      <c r="AU180" s="219"/>
      <c r="AV180" s="219"/>
      <c r="AW180" s="219"/>
      <c r="AX180" s="220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</row>
    <row r="181" spans="1:108" ht="15.75">
      <c r="A181" s="269" t="s">
        <v>340</v>
      </c>
      <c r="B181" s="270"/>
      <c r="C181" s="270"/>
      <c r="D181" s="270"/>
      <c r="E181" s="270"/>
      <c r="F181" s="270"/>
      <c r="G181" s="270"/>
      <c r="H181" s="270"/>
      <c r="I181" s="270"/>
      <c r="J181" s="270"/>
      <c r="K181" s="270"/>
      <c r="L181" s="270"/>
      <c r="M181" s="270"/>
      <c r="N181" s="270"/>
      <c r="O181" s="270"/>
      <c r="P181" s="270"/>
      <c r="Q181" s="270"/>
      <c r="R181" s="270"/>
      <c r="S181" s="270"/>
      <c r="T181" s="270"/>
      <c r="U181" s="270"/>
      <c r="V181" s="270"/>
      <c r="W181" s="270"/>
      <c r="X181" s="270"/>
      <c r="Y181" s="270"/>
      <c r="Z181" s="270"/>
      <c r="AA181" s="270"/>
      <c r="AB181" s="270"/>
      <c r="AC181" s="270"/>
      <c r="AD181" s="270"/>
      <c r="AE181" s="270"/>
      <c r="AF181" s="270"/>
      <c r="AG181" s="270"/>
      <c r="AH181" s="270"/>
      <c r="AI181" s="270"/>
      <c r="AJ181" s="270"/>
      <c r="AK181" s="270"/>
      <c r="AL181" s="270"/>
      <c r="AM181" s="270"/>
      <c r="AN181" s="270"/>
      <c r="AO181" s="270"/>
      <c r="AP181" s="270"/>
      <c r="AQ181" s="270"/>
      <c r="AR181" s="270"/>
      <c r="AS181" s="270"/>
      <c r="AT181" s="270"/>
      <c r="AU181" s="270"/>
      <c r="AV181" s="270"/>
      <c r="AW181" s="270"/>
      <c r="AX181" s="270"/>
      <c r="AY181" s="270"/>
      <c r="AZ181" s="270"/>
      <c r="BA181" s="270"/>
      <c r="BB181" s="270"/>
      <c r="BC181" s="270"/>
      <c r="BD181" s="270"/>
      <c r="BE181" s="270"/>
      <c r="BF181" s="270"/>
      <c r="BG181" s="270"/>
      <c r="BH181" s="270"/>
      <c r="BI181" s="270"/>
      <c r="BJ181" s="270"/>
      <c r="BK181" s="270"/>
      <c r="BL181" s="270"/>
      <c r="BM181" s="270"/>
      <c r="BN181" s="270"/>
      <c r="BO181" s="270"/>
      <c r="BP181" s="270"/>
      <c r="BQ181" s="270"/>
      <c r="BR181" s="270"/>
      <c r="BS181" s="270"/>
      <c r="BT181" s="270"/>
      <c r="BU181" s="270"/>
      <c r="BV181" s="270"/>
      <c r="BW181" s="270"/>
      <c r="BX181" s="270"/>
      <c r="BY181" s="270"/>
      <c r="BZ181" s="270"/>
      <c r="CA181" s="270"/>
      <c r="CB181" s="270"/>
      <c r="CC181" s="270"/>
      <c r="CD181" s="270"/>
      <c r="CE181" s="270"/>
      <c r="CF181" s="270"/>
      <c r="CG181" s="270"/>
      <c r="CH181" s="270"/>
      <c r="CI181" s="270"/>
      <c r="CJ181" s="270"/>
      <c r="CK181" s="270"/>
      <c r="CL181" s="270"/>
      <c r="CM181" s="270"/>
      <c r="CN181" s="270"/>
      <c r="CO181" s="270"/>
      <c r="CP181" s="270"/>
      <c r="CQ181" s="270"/>
      <c r="CR181" s="270"/>
      <c r="CS181" s="270"/>
      <c r="CT181" s="270"/>
      <c r="CU181" s="270"/>
      <c r="CV181" s="270"/>
      <c r="CW181" s="270"/>
      <c r="CX181" s="270"/>
      <c r="CY181" s="270"/>
      <c r="CZ181" s="270"/>
      <c r="DA181" s="270"/>
      <c r="DB181" s="270"/>
      <c r="DC181" s="270"/>
      <c r="DD181" s="271"/>
    </row>
    <row r="182" spans="1:108" ht="69.75" customHeight="1">
      <c r="A182" s="272"/>
      <c r="B182" s="156" t="s">
        <v>341</v>
      </c>
      <c r="C182" s="156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6"/>
      <c r="AE182" s="156"/>
      <c r="AF182" s="156"/>
      <c r="AG182" s="156"/>
      <c r="AH182" s="156"/>
      <c r="AI182" s="156"/>
      <c r="AJ182" s="157"/>
      <c r="AK182" s="46"/>
      <c r="AL182" s="156"/>
      <c r="AM182" s="156"/>
      <c r="AN182" s="156"/>
      <c r="AO182" s="156"/>
      <c r="AP182" s="156"/>
      <c r="AQ182" s="156"/>
      <c r="AR182" s="156"/>
      <c r="AS182" s="156"/>
      <c r="AT182" s="156"/>
      <c r="AU182" s="156"/>
      <c r="AV182" s="156"/>
      <c r="AW182" s="156"/>
      <c r="AX182" s="157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</row>
    <row r="183" spans="1:108" ht="35.25" customHeight="1">
      <c r="A183" s="261"/>
      <c r="B183" s="219" t="s">
        <v>342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219"/>
      <c r="AA183" s="219"/>
      <c r="AB183" s="219"/>
      <c r="AC183" s="219"/>
      <c r="AD183" s="219"/>
      <c r="AE183" s="219"/>
      <c r="AF183" s="219"/>
      <c r="AG183" s="219"/>
      <c r="AH183" s="219"/>
      <c r="AI183" s="219"/>
      <c r="AJ183" s="220"/>
      <c r="AK183" s="262"/>
      <c r="AL183" s="219"/>
      <c r="AM183" s="219"/>
      <c r="AN183" s="219"/>
      <c r="AO183" s="219"/>
      <c r="AP183" s="219"/>
      <c r="AQ183" s="219"/>
      <c r="AR183" s="219"/>
      <c r="AS183" s="219"/>
      <c r="AT183" s="219"/>
      <c r="AU183" s="219"/>
      <c r="AV183" s="219"/>
      <c r="AW183" s="219"/>
      <c r="AX183" s="220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</row>
    <row r="184" spans="1:108" ht="33.75" customHeight="1">
      <c r="A184" s="261"/>
      <c r="B184" s="219" t="s">
        <v>343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19"/>
      <c r="U184" s="219"/>
      <c r="V184" s="219"/>
      <c r="W184" s="219"/>
      <c r="X184" s="219"/>
      <c r="Y184" s="219"/>
      <c r="Z184" s="219"/>
      <c r="AA184" s="219"/>
      <c r="AB184" s="219"/>
      <c r="AC184" s="219"/>
      <c r="AD184" s="219"/>
      <c r="AE184" s="219"/>
      <c r="AF184" s="219"/>
      <c r="AG184" s="219"/>
      <c r="AH184" s="219"/>
      <c r="AI184" s="219"/>
      <c r="AJ184" s="220"/>
      <c r="AK184" s="262"/>
      <c r="AL184" s="219"/>
      <c r="AM184" s="219"/>
      <c r="AN184" s="219"/>
      <c r="AO184" s="219"/>
      <c r="AP184" s="219"/>
      <c r="AQ184" s="219"/>
      <c r="AR184" s="219"/>
      <c r="AS184" s="219"/>
      <c r="AT184" s="219"/>
      <c r="AU184" s="219"/>
      <c r="AV184" s="219"/>
      <c r="AW184" s="219"/>
      <c r="AX184" s="220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  <c r="CN184" s="41"/>
      <c r="CO184" s="41"/>
      <c r="CP184" s="41"/>
      <c r="CQ184" s="41"/>
      <c r="CR184" s="41"/>
      <c r="CS184" s="41"/>
      <c r="CT184" s="41"/>
      <c r="CU184" s="41"/>
      <c r="CV184" s="41"/>
      <c r="CW184" s="41"/>
      <c r="CX184" s="41"/>
      <c r="CY184" s="41"/>
      <c r="CZ184" s="41"/>
      <c r="DA184" s="41"/>
      <c r="DB184" s="41"/>
      <c r="DC184" s="41"/>
      <c r="DD184" s="41"/>
    </row>
    <row r="185" spans="1:108" ht="15" customHeight="1">
      <c r="A185" s="261"/>
      <c r="B185" s="219" t="s">
        <v>344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9"/>
      <c r="Z185" s="219"/>
      <c r="AA185" s="219"/>
      <c r="AB185" s="219"/>
      <c r="AC185" s="219"/>
      <c r="AD185" s="219"/>
      <c r="AE185" s="219"/>
      <c r="AF185" s="219"/>
      <c r="AG185" s="219"/>
      <c r="AH185" s="219"/>
      <c r="AI185" s="219"/>
      <c r="AJ185" s="220"/>
      <c r="AK185" s="262"/>
      <c r="AL185" s="219"/>
      <c r="AM185" s="219"/>
      <c r="AN185" s="219"/>
      <c r="AO185" s="219"/>
      <c r="AP185" s="219"/>
      <c r="AQ185" s="219"/>
      <c r="AR185" s="219"/>
      <c r="AS185" s="219"/>
      <c r="AT185" s="219"/>
      <c r="AU185" s="219"/>
      <c r="AV185" s="219"/>
      <c r="AW185" s="219"/>
      <c r="AX185" s="220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</row>
    <row r="186" spans="1:108" ht="15" customHeight="1">
      <c r="A186" s="269" t="s">
        <v>345</v>
      </c>
      <c r="B186" s="270"/>
      <c r="C186" s="270"/>
      <c r="D186" s="270"/>
      <c r="E186" s="270"/>
      <c r="F186" s="270"/>
      <c r="G186" s="270"/>
      <c r="H186" s="270"/>
      <c r="I186" s="270"/>
      <c r="J186" s="270"/>
      <c r="K186" s="270"/>
      <c r="L186" s="270"/>
      <c r="M186" s="270"/>
      <c r="N186" s="270"/>
      <c r="O186" s="270"/>
      <c r="P186" s="270"/>
      <c r="Q186" s="270"/>
      <c r="R186" s="270"/>
      <c r="S186" s="270"/>
      <c r="T186" s="270"/>
      <c r="U186" s="270"/>
      <c r="V186" s="270"/>
      <c r="W186" s="270"/>
      <c r="X186" s="270"/>
      <c r="Y186" s="270"/>
      <c r="Z186" s="270"/>
      <c r="AA186" s="270"/>
      <c r="AB186" s="270"/>
      <c r="AC186" s="270"/>
      <c r="AD186" s="270"/>
      <c r="AE186" s="270"/>
      <c r="AF186" s="270"/>
      <c r="AG186" s="270"/>
      <c r="AH186" s="270"/>
      <c r="AI186" s="270"/>
      <c r="AJ186" s="270"/>
      <c r="AK186" s="270"/>
      <c r="AL186" s="270"/>
      <c r="AM186" s="270"/>
      <c r="AN186" s="270"/>
      <c r="AO186" s="270"/>
      <c r="AP186" s="270"/>
      <c r="AQ186" s="270"/>
      <c r="AR186" s="270"/>
      <c r="AS186" s="270"/>
      <c r="AT186" s="270"/>
      <c r="AU186" s="270"/>
      <c r="AV186" s="270"/>
      <c r="AW186" s="270"/>
      <c r="AX186" s="270"/>
      <c r="AY186" s="270"/>
      <c r="AZ186" s="270"/>
      <c r="BA186" s="270"/>
      <c r="BB186" s="270"/>
      <c r="BC186" s="270"/>
      <c r="BD186" s="270"/>
      <c r="BE186" s="270"/>
      <c r="BF186" s="270"/>
      <c r="BG186" s="270"/>
      <c r="BH186" s="270"/>
      <c r="BI186" s="270"/>
      <c r="BJ186" s="270"/>
      <c r="BK186" s="270"/>
      <c r="BL186" s="270"/>
      <c r="BM186" s="270"/>
      <c r="BN186" s="270"/>
      <c r="BO186" s="270"/>
      <c r="BP186" s="270"/>
      <c r="BQ186" s="270"/>
      <c r="BR186" s="270"/>
      <c r="BS186" s="270"/>
      <c r="BT186" s="270"/>
      <c r="BU186" s="270"/>
      <c r="BV186" s="270"/>
      <c r="BW186" s="270"/>
      <c r="BX186" s="270"/>
      <c r="BY186" s="270"/>
      <c r="BZ186" s="270"/>
      <c r="CA186" s="270"/>
      <c r="CB186" s="270"/>
      <c r="CC186" s="270"/>
      <c r="CD186" s="270"/>
      <c r="CE186" s="270"/>
      <c r="CF186" s="270"/>
      <c r="CG186" s="270"/>
      <c r="CH186" s="270"/>
      <c r="CI186" s="270"/>
      <c r="CJ186" s="270"/>
      <c r="CK186" s="270"/>
      <c r="CL186" s="270"/>
      <c r="CM186" s="270"/>
      <c r="CN186" s="270"/>
      <c r="CO186" s="270"/>
      <c r="CP186" s="270"/>
      <c r="CQ186" s="270"/>
      <c r="CR186" s="270"/>
      <c r="CS186" s="270"/>
      <c r="CT186" s="270"/>
      <c r="CU186" s="270"/>
      <c r="CV186" s="270"/>
      <c r="CW186" s="270"/>
      <c r="CX186" s="270"/>
      <c r="CY186" s="270"/>
      <c r="CZ186" s="270"/>
      <c r="DA186" s="270"/>
      <c r="DB186" s="270"/>
      <c r="DC186" s="270"/>
      <c r="DD186" s="271"/>
    </row>
    <row r="187" spans="1:108" ht="15" customHeight="1">
      <c r="A187" s="261"/>
      <c r="B187" s="219" t="s">
        <v>346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19"/>
      <c r="U187" s="219"/>
      <c r="V187" s="219"/>
      <c r="W187" s="219"/>
      <c r="X187" s="219"/>
      <c r="Y187" s="219"/>
      <c r="Z187" s="219"/>
      <c r="AA187" s="219"/>
      <c r="AB187" s="219"/>
      <c r="AC187" s="219"/>
      <c r="AD187" s="219"/>
      <c r="AE187" s="219"/>
      <c r="AF187" s="219"/>
      <c r="AG187" s="219"/>
      <c r="AH187" s="219"/>
      <c r="AI187" s="219"/>
      <c r="AJ187" s="220"/>
      <c r="AK187" s="262"/>
      <c r="AL187" s="219"/>
      <c r="AM187" s="219"/>
      <c r="AN187" s="219"/>
      <c r="AO187" s="219"/>
      <c r="AP187" s="219"/>
      <c r="AQ187" s="219"/>
      <c r="AR187" s="219"/>
      <c r="AS187" s="219"/>
      <c r="AT187" s="219"/>
      <c r="AU187" s="219"/>
      <c r="AV187" s="219"/>
      <c r="AW187" s="219"/>
      <c r="AX187" s="220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</row>
    <row r="188" spans="1:108" ht="49.5" customHeight="1">
      <c r="A188" s="261"/>
      <c r="B188" s="219" t="s">
        <v>347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19"/>
      <c r="U188" s="219"/>
      <c r="V188" s="219"/>
      <c r="W188" s="219"/>
      <c r="X188" s="219"/>
      <c r="Y188" s="219"/>
      <c r="Z188" s="219"/>
      <c r="AA188" s="219"/>
      <c r="AB188" s="219"/>
      <c r="AC188" s="219"/>
      <c r="AD188" s="219"/>
      <c r="AE188" s="219"/>
      <c r="AF188" s="219"/>
      <c r="AG188" s="219"/>
      <c r="AH188" s="219"/>
      <c r="AI188" s="219"/>
      <c r="AJ188" s="220"/>
      <c r="AK188" s="262"/>
      <c r="AL188" s="219"/>
      <c r="AM188" s="219"/>
      <c r="AN188" s="219"/>
      <c r="AO188" s="219"/>
      <c r="AP188" s="219"/>
      <c r="AQ188" s="219"/>
      <c r="AR188" s="219"/>
      <c r="AS188" s="219"/>
      <c r="AT188" s="219"/>
      <c r="AU188" s="219"/>
      <c r="AV188" s="219"/>
      <c r="AW188" s="219"/>
      <c r="AX188" s="220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</row>
    <row r="189" spans="1:108" ht="48.75" customHeight="1">
      <c r="A189" s="261"/>
      <c r="B189" s="219" t="s">
        <v>348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19"/>
      <c r="U189" s="219"/>
      <c r="V189" s="219"/>
      <c r="W189" s="219"/>
      <c r="X189" s="219"/>
      <c r="Y189" s="219"/>
      <c r="Z189" s="219"/>
      <c r="AA189" s="219"/>
      <c r="AB189" s="219"/>
      <c r="AC189" s="219"/>
      <c r="AD189" s="219"/>
      <c r="AE189" s="219"/>
      <c r="AF189" s="219"/>
      <c r="AG189" s="219"/>
      <c r="AH189" s="219"/>
      <c r="AI189" s="219"/>
      <c r="AJ189" s="220"/>
      <c r="AK189" s="262"/>
      <c r="AL189" s="219"/>
      <c r="AM189" s="219"/>
      <c r="AN189" s="219"/>
      <c r="AO189" s="219"/>
      <c r="AP189" s="219"/>
      <c r="AQ189" s="219"/>
      <c r="AR189" s="219"/>
      <c r="AS189" s="219"/>
      <c r="AT189" s="219"/>
      <c r="AU189" s="219"/>
      <c r="AV189" s="219"/>
      <c r="AW189" s="219"/>
      <c r="AX189" s="220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</row>
    <row r="190" spans="1:108" ht="48" customHeight="1">
      <c r="A190" s="261"/>
      <c r="B190" s="219" t="s">
        <v>349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19"/>
      <c r="U190" s="219"/>
      <c r="V190" s="219"/>
      <c r="W190" s="219"/>
      <c r="X190" s="219"/>
      <c r="Y190" s="219"/>
      <c r="Z190" s="219"/>
      <c r="AA190" s="219"/>
      <c r="AB190" s="219"/>
      <c r="AC190" s="219"/>
      <c r="AD190" s="219"/>
      <c r="AE190" s="219"/>
      <c r="AF190" s="219"/>
      <c r="AG190" s="219"/>
      <c r="AH190" s="219"/>
      <c r="AI190" s="219"/>
      <c r="AJ190" s="220"/>
      <c r="AK190" s="262"/>
      <c r="AL190" s="219"/>
      <c r="AM190" s="219"/>
      <c r="AN190" s="219"/>
      <c r="AO190" s="219"/>
      <c r="AP190" s="219"/>
      <c r="AQ190" s="219"/>
      <c r="AR190" s="219"/>
      <c r="AS190" s="219"/>
      <c r="AT190" s="219"/>
      <c r="AU190" s="219"/>
      <c r="AV190" s="219"/>
      <c r="AW190" s="219"/>
      <c r="AX190" s="220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</row>
    <row r="191" spans="1:108" ht="32.25" customHeight="1">
      <c r="A191" s="261"/>
      <c r="B191" s="219" t="s">
        <v>350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219"/>
      <c r="U191" s="219"/>
      <c r="V191" s="219"/>
      <c r="W191" s="219"/>
      <c r="X191" s="219"/>
      <c r="Y191" s="219"/>
      <c r="Z191" s="219"/>
      <c r="AA191" s="219"/>
      <c r="AB191" s="219"/>
      <c r="AC191" s="219"/>
      <c r="AD191" s="219"/>
      <c r="AE191" s="219"/>
      <c r="AF191" s="219"/>
      <c r="AG191" s="219"/>
      <c r="AH191" s="219"/>
      <c r="AI191" s="219"/>
      <c r="AJ191" s="220"/>
      <c r="AK191" s="262"/>
      <c r="AL191" s="219"/>
      <c r="AM191" s="219"/>
      <c r="AN191" s="219"/>
      <c r="AO191" s="219"/>
      <c r="AP191" s="219"/>
      <c r="AQ191" s="219"/>
      <c r="AR191" s="219"/>
      <c r="AS191" s="219"/>
      <c r="AT191" s="219"/>
      <c r="AU191" s="219"/>
      <c r="AV191" s="219"/>
      <c r="AW191" s="219"/>
      <c r="AX191" s="220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</row>
    <row r="192" spans="1:108" ht="15.75">
      <c r="A192" s="261"/>
      <c r="B192" s="219" t="s">
        <v>351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19"/>
      <c r="U192" s="219"/>
      <c r="V192" s="219"/>
      <c r="W192" s="219"/>
      <c r="X192" s="219"/>
      <c r="Y192" s="219"/>
      <c r="Z192" s="219"/>
      <c r="AA192" s="219"/>
      <c r="AB192" s="219"/>
      <c r="AC192" s="219"/>
      <c r="AD192" s="219"/>
      <c r="AE192" s="219"/>
      <c r="AF192" s="219"/>
      <c r="AG192" s="219"/>
      <c r="AH192" s="219"/>
      <c r="AI192" s="219"/>
      <c r="AJ192" s="220"/>
      <c r="AK192" s="262"/>
      <c r="AL192" s="219"/>
      <c r="AM192" s="219"/>
      <c r="AN192" s="219"/>
      <c r="AO192" s="219"/>
      <c r="AP192" s="219"/>
      <c r="AQ192" s="219"/>
      <c r="AR192" s="219"/>
      <c r="AS192" s="219"/>
      <c r="AT192" s="219"/>
      <c r="AU192" s="219"/>
      <c r="AV192" s="219"/>
      <c r="AW192" s="219"/>
      <c r="AX192" s="220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</row>
    <row r="193" spans="1:108" ht="15" customHeight="1">
      <c r="A193" s="269" t="s">
        <v>352</v>
      </c>
      <c r="B193" s="270"/>
      <c r="C193" s="270"/>
      <c r="D193" s="270"/>
      <c r="E193" s="270"/>
      <c r="F193" s="270"/>
      <c r="G193" s="270"/>
      <c r="H193" s="270"/>
      <c r="I193" s="270"/>
      <c r="J193" s="270"/>
      <c r="K193" s="270"/>
      <c r="L193" s="270"/>
      <c r="M193" s="270"/>
      <c r="N193" s="270"/>
      <c r="O193" s="270"/>
      <c r="P193" s="270"/>
      <c r="Q193" s="270"/>
      <c r="R193" s="270"/>
      <c r="S193" s="270"/>
      <c r="T193" s="270"/>
      <c r="U193" s="270"/>
      <c r="V193" s="270"/>
      <c r="W193" s="270"/>
      <c r="X193" s="270"/>
      <c r="Y193" s="270"/>
      <c r="Z193" s="270"/>
      <c r="AA193" s="270"/>
      <c r="AB193" s="270"/>
      <c r="AC193" s="270"/>
      <c r="AD193" s="270"/>
      <c r="AE193" s="270"/>
      <c r="AF193" s="270"/>
      <c r="AG193" s="270"/>
      <c r="AH193" s="270"/>
      <c r="AI193" s="270"/>
      <c r="AJ193" s="270"/>
      <c r="AK193" s="270"/>
      <c r="AL193" s="270"/>
      <c r="AM193" s="270"/>
      <c r="AN193" s="270"/>
      <c r="AO193" s="270"/>
      <c r="AP193" s="270"/>
      <c r="AQ193" s="270"/>
      <c r="AR193" s="270"/>
      <c r="AS193" s="270"/>
      <c r="AT193" s="270"/>
      <c r="AU193" s="270"/>
      <c r="AV193" s="270"/>
      <c r="AW193" s="270"/>
      <c r="AX193" s="270"/>
      <c r="AY193" s="270"/>
      <c r="AZ193" s="270"/>
      <c r="BA193" s="270"/>
      <c r="BB193" s="270"/>
      <c r="BC193" s="270"/>
      <c r="BD193" s="270"/>
      <c r="BE193" s="270"/>
      <c r="BF193" s="270"/>
      <c r="BG193" s="270"/>
      <c r="BH193" s="270"/>
      <c r="BI193" s="270"/>
      <c r="BJ193" s="270"/>
      <c r="BK193" s="270"/>
      <c r="BL193" s="270"/>
      <c r="BM193" s="270"/>
      <c r="BN193" s="270"/>
      <c r="BO193" s="270"/>
      <c r="BP193" s="270"/>
      <c r="BQ193" s="270"/>
      <c r="BR193" s="270"/>
      <c r="BS193" s="270"/>
      <c r="BT193" s="270"/>
      <c r="BU193" s="270"/>
      <c r="BV193" s="270"/>
      <c r="BW193" s="270"/>
      <c r="BX193" s="270"/>
      <c r="BY193" s="270"/>
      <c r="BZ193" s="270"/>
      <c r="CA193" s="270"/>
      <c r="CB193" s="270"/>
      <c r="CC193" s="270"/>
      <c r="CD193" s="270"/>
      <c r="CE193" s="270"/>
      <c r="CF193" s="270"/>
      <c r="CG193" s="270"/>
      <c r="CH193" s="270"/>
      <c r="CI193" s="270"/>
      <c r="CJ193" s="270"/>
      <c r="CK193" s="270"/>
      <c r="CL193" s="270"/>
      <c r="CM193" s="270"/>
      <c r="CN193" s="270"/>
      <c r="CO193" s="270"/>
      <c r="CP193" s="270"/>
      <c r="CQ193" s="270"/>
      <c r="CR193" s="270"/>
      <c r="CS193" s="270"/>
      <c r="CT193" s="270"/>
      <c r="CU193" s="270"/>
      <c r="CV193" s="270"/>
      <c r="CW193" s="270"/>
      <c r="CX193" s="270"/>
      <c r="CY193" s="270"/>
      <c r="CZ193" s="270"/>
      <c r="DA193" s="270"/>
      <c r="DB193" s="270"/>
      <c r="DC193" s="270"/>
      <c r="DD193" s="271"/>
    </row>
    <row r="194" spans="1:108" ht="51.75" customHeight="1">
      <c r="A194" s="261"/>
      <c r="B194" s="156" t="s">
        <v>353</v>
      </c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6"/>
      <c r="AH194" s="156"/>
      <c r="AI194" s="156"/>
      <c r="AJ194" s="157"/>
      <c r="AK194" s="46"/>
      <c r="AL194" s="156"/>
      <c r="AM194" s="156"/>
      <c r="AN194" s="156"/>
      <c r="AO194" s="156"/>
      <c r="AP194" s="156"/>
      <c r="AQ194" s="156"/>
      <c r="AR194" s="156"/>
      <c r="AS194" s="156"/>
      <c r="AT194" s="156"/>
      <c r="AU194" s="156"/>
      <c r="AV194" s="156"/>
      <c r="AW194" s="156"/>
      <c r="AX194" s="157"/>
      <c r="AY194" s="273"/>
      <c r="AZ194" s="273"/>
      <c r="BA194" s="273"/>
      <c r="BB194" s="273"/>
      <c r="BC194" s="273"/>
      <c r="BD194" s="273"/>
      <c r="BE194" s="273"/>
      <c r="BF194" s="273"/>
      <c r="BG194" s="273"/>
      <c r="BH194" s="273"/>
      <c r="BI194" s="273"/>
      <c r="BJ194" s="268"/>
      <c r="BK194" s="268"/>
      <c r="BL194" s="268"/>
      <c r="BM194" s="268"/>
      <c r="BN194" s="268"/>
      <c r="BO194" s="268"/>
      <c r="BP194" s="268"/>
      <c r="BQ194" s="268"/>
      <c r="BR194" s="268"/>
      <c r="BS194" s="268"/>
      <c r="BT194" s="268"/>
      <c r="BU194" s="268"/>
      <c r="BV194" s="268"/>
      <c r="BW194" s="268"/>
      <c r="BX194" s="268"/>
      <c r="BY194" s="268"/>
      <c r="BZ194" s="268"/>
      <c r="CA194" s="268"/>
      <c r="CB194" s="268"/>
      <c r="CC194" s="268"/>
      <c r="CD194" s="268"/>
      <c r="CE194" s="268"/>
      <c r="CF194" s="268"/>
      <c r="CG194" s="268"/>
      <c r="CH194" s="268"/>
      <c r="CI194" s="268"/>
      <c r="CJ194" s="268"/>
      <c r="CK194" s="268"/>
      <c r="CL194" s="268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</row>
    <row r="195" spans="1:108" ht="33.75" customHeight="1">
      <c r="A195" s="261"/>
      <c r="B195" s="219" t="s">
        <v>354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19"/>
      <c r="U195" s="219"/>
      <c r="V195" s="219"/>
      <c r="W195" s="219"/>
      <c r="X195" s="219"/>
      <c r="Y195" s="219"/>
      <c r="Z195" s="219"/>
      <c r="AA195" s="219"/>
      <c r="AB195" s="219"/>
      <c r="AC195" s="219"/>
      <c r="AD195" s="219"/>
      <c r="AE195" s="219"/>
      <c r="AF195" s="219"/>
      <c r="AG195" s="219"/>
      <c r="AH195" s="219"/>
      <c r="AI195" s="219"/>
      <c r="AJ195" s="220"/>
      <c r="AK195" s="262"/>
      <c r="AL195" s="219"/>
      <c r="AM195" s="219"/>
      <c r="AN195" s="219"/>
      <c r="AO195" s="219"/>
      <c r="AP195" s="219"/>
      <c r="AQ195" s="219"/>
      <c r="AR195" s="219"/>
      <c r="AS195" s="219"/>
      <c r="AT195" s="219"/>
      <c r="AU195" s="219"/>
      <c r="AV195" s="219"/>
      <c r="AW195" s="219"/>
      <c r="AX195" s="220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</row>
    <row r="196" spans="1:108" ht="31.5" customHeight="1">
      <c r="A196" s="261"/>
      <c r="B196" s="219" t="s">
        <v>355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19"/>
      <c r="U196" s="219"/>
      <c r="V196" s="219"/>
      <c r="W196" s="219"/>
      <c r="X196" s="219"/>
      <c r="Y196" s="219"/>
      <c r="Z196" s="219"/>
      <c r="AA196" s="219"/>
      <c r="AB196" s="219"/>
      <c r="AC196" s="219"/>
      <c r="AD196" s="219"/>
      <c r="AE196" s="219"/>
      <c r="AF196" s="219"/>
      <c r="AG196" s="219"/>
      <c r="AH196" s="219"/>
      <c r="AI196" s="219"/>
      <c r="AJ196" s="220"/>
      <c r="AK196" s="262"/>
      <c r="AL196" s="219"/>
      <c r="AM196" s="219"/>
      <c r="AN196" s="219"/>
      <c r="AO196" s="219"/>
      <c r="AP196" s="219"/>
      <c r="AQ196" s="219"/>
      <c r="AR196" s="219"/>
      <c r="AS196" s="219"/>
      <c r="AT196" s="219"/>
      <c r="AU196" s="219"/>
      <c r="AV196" s="219"/>
      <c r="AW196" s="219"/>
      <c r="AX196" s="220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  <c r="DB196" s="41"/>
      <c r="DC196" s="41"/>
      <c r="DD196" s="41"/>
    </row>
    <row r="197" spans="1:108" ht="35.25" customHeight="1">
      <c r="A197" s="261"/>
      <c r="B197" s="219" t="s">
        <v>356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219"/>
      <c r="U197" s="219"/>
      <c r="V197" s="219"/>
      <c r="W197" s="219"/>
      <c r="X197" s="219"/>
      <c r="Y197" s="219"/>
      <c r="Z197" s="219"/>
      <c r="AA197" s="219"/>
      <c r="AB197" s="219"/>
      <c r="AC197" s="219"/>
      <c r="AD197" s="219"/>
      <c r="AE197" s="219"/>
      <c r="AF197" s="219"/>
      <c r="AG197" s="219"/>
      <c r="AH197" s="219"/>
      <c r="AI197" s="219"/>
      <c r="AJ197" s="220"/>
      <c r="AK197" s="262"/>
      <c r="AL197" s="219"/>
      <c r="AM197" s="219"/>
      <c r="AN197" s="219"/>
      <c r="AO197" s="219"/>
      <c r="AP197" s="219"/>
      <c r="AQ197" s="219"/>
      <c r="AR197" s="219"/>
      <c r="AS197" s="219"/>
      <c r="AT197" s="219"/>
      <c r="AU197" s="219"/>
      <c r="AV197" s="219"/>
      <c r="AW197" s="219"/>
      <c r="AX197" s="220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</row>
    <row r="198" spans="1:108" ht="31.5" customHeight="1">
      <c r="A198" s="261"/>
      <c r="B198" s="219" t="s">
        <v>357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219"/>
      <c r="U198" s="219"/>
      <c r="V198" s="219"/>
      <c r="W198" s="219"/>
      <c r="X198" s="219"/>
      <c r="Y198" s="219"/>
      <c r="Z198" s="219"/>
      <c r="AA198" s="219"/>
      <c r="AB198" s="219"/>
      <c r="AC198" s="219"/>
      <c r="AD198" s="219"/>
      <c r="AE198" s="219"/>
      <c r="AF198" s="219"/>
      <c r="AG198" s="219"/>
      <c r="AH198" s="219"/>
      <c r="AI198" s="219"/>
      <c r="AJ198" s="220"/>
      <c r="AK198" s="262"/>
      <c r="AL198" s="219"/>
      <c r="AM198" s="219"/>
      <c r="AN198" s="219"/>
      <c r="AO198" s="219"/>
      <c r="AP198" s="219"/>
      <c r="AQ198" s="219"/>
      <c r="AR198" s="219"/>
      <c r="AS198" s="219"/>
      <c r="AT198" s="219"/>
      <c r="AU198" s="219"/>
      <c r="AV198" s="219"/>
      <c r="AW198" s="219"/>
      <c r="AX198" s="220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</row>
    <row r="199" spans="1:108" ht="30" customHeight="1">
      <c r="A199" s="261"/>
      <c r="B199" s="219" t="s">
        <v>358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19"/>
      <c r="U199" s="219"/>
      <c r="V199" s="219"/>
      <c r="W199" s="219"/>
      <c r="X199" s="219"/>
      <c r="Y199" s="219"/>
      <c r="Z199" s="219"/>
      <c r="AA199" s="219"/>
      <c r="AB199" s="219"/>
      <c r="AC199" s="219"/>
      <c r="AD199" s="219"/>
      <c r="AE199" s="219"/>
      <c r="AF199" s="219"/>
      <c r="AG199" s="219"/>
      <c r="AH199" s="219"/>
      <c r="AI199" s="219"/>
      <c r="AJ199" s="220"/>
      <c r="AK199" s="262"/>
      <c r="AL199" s="219"/>
      <c r="AM199" s="219"/>
      <c r="AN199" s="219"/>
      <c r="AO199" s="219"/>
      <c r="AP199" s="219"/>
      <c r="AQ199" s="219"/>
      <c r="AR199" s="219"/>
      <c r="AS199" s="219"/>
      <c r="AT199" s="219"/>
      <c r="AU199" s="219"/>
      <c r="AV199" s="219"/>
      <c r="AW199" s="219"/>
      <c r="AX199" s="220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1"/>
    </row>
    <row r="200" spans="1:108" ht="48" customHeight="1">
      <c r="A200" s="261"/>
      <c r="B200" s="219" t="s">
        <v>359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219"/>
      <c r="U200" s="219"/>
      <c r="V200" s="219"/>
      <c r="W200" s="219"/>
      <c r="X200" s="219"/>
      <c r="Y200" s="219"/>
      <c r="Z200" s="219"/>
      <c r="AA200" s="219"/>
      <c r="AB200" s="219"/>
      <c r="AC200" s="219"/>
      <c r="AD200" s="219"/>
      <c r="AE200" s="219"/>
      <c r="AF200" s="219"/>
      <c r="AG200" s="219"/>
      <c r="AH200" s="219"/>
      <c r="AI200" s="219"/>
      <c r="AJ200" s="220"/>
      <c r="AK200" s="262"/>
      <c r="AL200" s="219"/>
      <c r="AM200" s="219"/>
      <c r="AN200" s="219"/>
      <c r="AO200" s="219"/>
      <c r="AP200" s="219"/>
      <c r="AQ200" s="219"/>
      <c r="AR200" s="219"/>
      <c r="AS200" s="219"/>
      <c r="AT200" s="219"/>
      <c r="AU200" s="219"/>
      <c r="AV200" s="219"/>
      <c r="AW200" s="219"/>
      <c r="AX200" s="220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  <c r="DB200" s="41"/>
      <c r="DC200" s="41"/>
      <c r="DD200" s="41"/>
    </row>
    <row r="201" spans="1:108" ht="33" customHeight="1">
      <c r="A201" s="261"/>
      <c r="B201" s="219" t="s">
        <v>360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219"/>
      <c r="U201" s="219"/>
      <c r="V201" s="219"/>
      <c r="W201" s="219"/>
      <c r="X201" s="219"/>
      <c r="Y201" s="219"/>
      <c r="Z201" s="219"/>
      <c r="AA201" s="219"/>
      <c r="AB201" s="219"/>
      <c r="AC201" s="219"/>
      <c r="AD201" s="219"/>
      <c r="AE201" s="219"/>
      <c r="AF201" s="219"/>
      <c r="AG201" s="219"/>
      <c r="AH201" s="219"/>
      <c r="AI201" s="219"/>
      <c r="AJ201" s="220"/>
      <c r="AK201" s="262"/>
      <c r="AL201" s="219"/>
      <c r="AM201" s="219"/>
      <c r="AN201" s="219"/>
      <c r="AO201" s="219"/>
      <c r="AP201" s="219"/>
      <c r="AQ201" s="219"/>
      <c r="AR201" s="219"/>
      <c r="AS201" s="219"/>
      <c r="AT201" s="219"/>
      <c r="AU201" s="219"/>
      <c r="AV201" s="219"/>
      <c r="AW201" s="219"/>
      <c r="AX201" s="220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  <c r="DB201" s="41"/>
      <c r="DC201" s="41"/>
      <c r="DD201" s="41"/>
    </row>
    <row r="202" spans="1:108" ht="32.25" customHeight="1">
      <c r="A202" s="261"/>
      <c r="B202" s="219" t="s">
        <v>361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219"/>
      <c r="U202" s="219"/>
      <c r="V202" s="219"/>
      <c r="W202" s="219"/>
      <c r="X202" s="219"/>
      <c r="Y202" s="219"/>
      <c r="Z202" s="219"/>
      <c r="AA202" s="219"/>
      <c r="AB202" s="219"/>
      <c r="AC202" s="219"/>
      <c r="AD202" s="219"/>
      <c r="AE202" s="219"/>
      <c r="AF202" s="219"/>
      <c r="AG202" s="219"/>
      <c r="AH202" s="219"/>
      <c r="AI202" s="219"/>
      <c r="AJ202" s="220"/>
      <c r="AK202" s="262"/>
      <c r="AL202" s="219"/>
      <c r="AM202" s="219"/>
      <c r="AN202" s="219"/>
      <c r="AO202" s="219"/>
      <c r="AP202" s="219"/>
      <c r="AQ202" s="219"/>
      <c r="AR202" s="219"/>
      <c r="AS202" s="219"/>
      <c r="AT202" s="219"/>
      <c r="AU202" s="219"/>
      <c r="AV202" s="219"/>
      <c r="AW202" s="219"/>
      <c r="AX202" s="220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</row>
    <row r="203" spans="1:108" ht="30.75" customHeight="1">
      <c r="A203" s="261"/>
      <c r="B203" s="219" t="s">
        <v>362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219"/>
      <c r="U203" s="219"/>
      <c r="V203" s="219"/>
      <c r="W203" s="219"/>
      <c r="X203" s="219"/>
      <c r="Y203" s="219"/>
      <c r="Z203" s="219"/>
      <c r="AA203" s="219"/>
      <c r="AB203" s="219"/>
      <c r="AC203" s="219"/>
      <c r="AD203" s="219"/>
      <c r="AE203" s="219"/>
      <c r="AF203" s="219"/>
      <c r="AG203" s="219"/>
      <c r="AH203" s="219"/>
      <c r="AI203" s="219"/>
      <c r="AJ203" s="220"/>
      <c r="AK203" s="262"/>
      <c r="AL203" s="219"/>
      <c r="AM203" s="219"/>
      <c r="AN203" s="219"/>
      <c r="AO203" s="219"/>
      <c r="AP203" s="219"/>
      <c r="AQ203" s="219"/>
      <c r="AR203" s="219"/>
      <c r="AS203" s="219"/>
      <c r="AT203" s="219"/>
      <c r="AU203" s="219"/>
      <c r="AV203" s="219"/>
      <c r="AW203" s="219"/>
      <c r="AX203" s="220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CK203" s="41"/>
      <c r="CL203" s="41"/>
      <c r="CM203" s="41"/>
      <c r="CN203" s="41"/>
      <c r="CO203" s="41"/>
      <c r="CP203" s="41"/>
      <c r="CQ203" s="41"/>
      <c r="CR203" s="41"/>
      <c r="CS203" s="41"/>
      <c r="CT203" s="41"/>
      <c r="CU203" s="41"/>
      <c r="CV203" s="41"/>
      <c r="CW203" s="41"/>
      <c r="CX203" s="41"/>
      <c r="CY203" s="41"/>
      <c r="CZ203" s="41"/>
      <c r="DA203" s="41"/>
      <c r="DB203" s="41"/>
      <c r="DC203" s="41"/>
      <c r="DD203" s="41"/>
    </row>
    <row r="204" spans="1:108" ht="30" customHeight="1">
      <c r="A204" s="261"/>
      <c r="B204" s="219" t="s">
        <v>363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219"/>
      <c r="U204" s="219"/>
      <c r="V204" s="219"/>
      <c r="W204" s="219"/>
      <c r="X204" s="219"/>
      <c r="Y204" s="219"/>
      <c r="Z204" s="219"/>
      <c r="AA204" s="219"/>
      <c r="AB204" s="219"/>
      <c r="AC204" s="219"/>
      <c r="AD204" s="219"/>
      <c r="AE204" s="219"/>
      <c r="AF204" s="219"/>
      <c r="AG204" s="219"/>
      <c r="AH204" s="219"/>
      <c r="AI204" s="219"/>
      <c r="AJ204" s="220"/>
      <c r="AK204" s="262"/>
      <c r="AL204" s="219"/>
      <c r="AM204" s="219"/>
      <c r="AN204" s="219"/>
      <c r="AO204" s="219"/>
      <c r="AP204" s="219"/>
      <c r="AQ204" s="219"/>
      <c r="AR204" s="219"/>
      <c r="AS204" s="219"/>
      <c r="AT204" s="219"/>
      <c r="AU204" s="219"/>
      <c r="AV204" s="219"/>
      <c r="AW204" s="219"/>
      <c r="AX204" s="220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  <c r="CJ204" s="41"/>
      <c r="CK204" s="41"/>
      <c r="CL204" s="41"/>
      <c r="CM204" s="41"/>
      <c r="CN204" s="41"/>
      <c r="CO204" s="41"/>
      <c r="CP204" s="41"/>
      <c r="CQ204" s="41"/>
      <c r="CR204" s="41"/>
      <c r="CS204" s="41"/>
      <c r="CT204" s="41"/>
      <c r="CU204" s="41"/>
      <c r="CV204" s="41"/>
      <c r="CW204" s="41"/>
      <c r="CX204" s="41"/>
      <c r="CY204" s="41"/>
      <c r="CZ204" s="41"/>
      <c r="DA204" s="41"/>
      <c r="DB204" s="41"/>
      <c r="DC204" s="41"/>
      <c r="DD204" s="41"/>
    </row>
    <row r="205" spans="1:108" ht="32.25" customHeight="1">
      <c r="A205" s="261"/>
      <c r="B205" s="219" t="s">
        <v>364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219"/>
      <c r="U205" s="219"/>
      <c r="V205" s="219"/>
      <c r="W205" s="219"/>
      <c r="X205" s="219"/>
      <c r="Y205" s="219"/>
      <c r="Z205" s="219"/>
      <c r="AA205" s="219"/>
      <c r="AB205" s="219"/>
      <c r="AC205" s="219"/>
      <c r="AD205" s="219"/>
      <c r="AE205" s="219"/>
      <c r="AF205" s="219"/>
      <c r="AG205" s="219"/>
      <c r="AH205" s="219"/>
      <c r="AI205" s="219"/>
      <c r="AJ205" s="220"/>
      <c r="AK205" s="262"/>
      <c r="AL205" s="219"/>
      <c r="AM205" s="219"/>
      <c r="AN205" s="219"/>
      <c r="AO205" s="219"/>
      <c r="AP205" s="219"/>
      <c r="AQ205" s="219"/>
      <c r="AR205" s="219"/>
      <c r="AS205" s="219"/>
      <c r="AT205" s="219"/>
      <c r="AU205" s="219"/>
      <c r="AV205" s="219"/>
      <c r="AW205" s="219"/>
      <c r="AX205" s="220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/>
      <c r="CH205" s="41"/>
      <c r="CI205" s="41"/>
      <c r="CJ205" s="41"/>
      <c r="CK205" s="41"/>
      <c r="CL205" s="41"/>
      <c r="CM205" s="41"/>
      <c r="CN205" s="41"/>
      <c r="CO205" s="41"/>
      <c r="CP205" s="41"/>
      <c r="CQ205" s="41"/>
      <c r="CR205" s="41"/>
      <c r="CS205" s="41"/>
      <c r="CT205" s="41"/>
      <c r="CU205" s="41"/>
      <c r="CV205" s="41"/>
      <c r="CW205" s="41"/>
      <c r="CX205" s="41"/>
      <c r="CY205" s="41"/>
      <c r="CZ205" s="41"/>
      <c r="DA205" s="41"/>
      <c r="DB205" s="41"/>
      <c r="DC205" s="41"/>
      <c r="DD205" s="41"/>
    </row>
    <row r="206" spans="1:108" ht="32.25" customHeight="1">
      <c r="A206" s="261"/>
      <c r="B206" s="219" t="s">
        <v>365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219"/>
      <c r="U206" s="219"/>
      <c r="V206" s="219"/>
      <c r="W206" s="219"/>
      <c r="X206" s="219"/>
      <c r="Y206" s="219"/>
      <c r="Z206" s="219"/>
      <c r="AA206" s="219"/>
      <c r="AB206" s="219"/>
      <c r="AC206" s="219"/>
      <c r="AD206" s="219"/>
      <c r="AE206" s="219"/>
      <c r="AF206" s="219"/>
      <c r="AG206" s="219"/>
      <c r="AH206" s="219"/>
      <c r="AI206" s="219"/>
      <c r="AJ206" s="220"/>
      <c r="AK206" s="262"/>
      <c r="AL206" s="219"/>
      <c r="AM206" s="219"/>
      <c r="AN206" s="219"/>
      <c r="AO206" s="219"/>
      <c r="AP206" s="219"/>
      <c r="AQ206" s="219"/>
      <c r="AR206" s="219"/>
      <c r="AS206" s="219"/>
      <c r="AT206" s="219"/>
      <c r="AU206" s="219"/>
      <c r="AV206" s="219"/>
      <c r="AW206" s="219"/>
      <c r="AX206" s="220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  <c r="CO206" s="41"/>
      <c r="CP206" s="41"/>
      <c r="CQ206" s="41"/>
      <c r="CR206" s="41"/>
      <c r="CS206" s="41"/>
      <c r="CT206" s="41"/>
      <c r="CU206" s="41"/>
      <c r="CV206" s="41"/>
      <c r="CW206" s="41"/>
      <c r="CX206" s="41"/>
      <c r="CY206" s="41"/>
      <c r="CZ206" s="41"/>
      <c r="DA206" s="41"/>
      <c r="DB206" s="41"/>
      <c r="DC206" s="41"/>
      <c r="DD206" s="41"/>
    </row>
    <row r="207" spans="1:108" ht="33" customHeight="1">
      <c r="A207" s="261"/>
      <c r="B207" s="219" t="s">
        <v>366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219"/>
      <c r="U207" s="219"/>
      <c r="V207" s="219"/>
      <c r="W207" s="219"/>
      <c r="X207" s="219"/>
      <c r="Y207" s="219"/>
      <c r="Z207" s="219"/>
      <c r="AA207" s="219"/>
      <c r="AB207" s="219"/>
      <c r="AC207" s="219"/>
      <c r="AD207" s="219"/>
      <c r="AE207" s="219"/>
      <c r="AF207" s="219"/>
      <c r="AG207" s="219"/>
      <c r="AH207" s="219"/>
      <c r="AI207" s="219"/>
      <c r="AJ207" s="220"/>
      <c r="AK207" s="262"/>
      <c r="AL207" s="219"/>
      <c r="AM207" s="219"/>
      <c r="AN207" s="219"/>
      <c r="AO207" s="219"/>
      <c r="AP207" s="219"/>
      <c r="AQ207" s="219"/>
      <c r="AR207" s="219"/>
      <c r="AS207" s="219"/>
      <c r="AT207" s="219"/>
      <c r="AU207" s="219"/>
      <c r="AV207" s="219"/>
      <c r="AW207" s="219"/>
      <c r="AX207" s="220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/>
      <c r="CU207" s="41"/>
      <c r="CV207" s="41"/>
      <c r="CW207" s="41"/>
      <c r="CX207" s="41"/>
      <c r="CY207" s="41"/>
      <c r="CZ207" s="41"/>
      <c r="DA207" s="41"/>
      <c r="DB207" s="41"/>
      <c r="DC207" s="41"/>
      <c r="DD207" s="41"/>
    </row>
    <row r="208" spans="1:108" ht="33.75" customHeight="1">
      <c r="A208" s="261"/>
      <c r="B208" s="219" t="s">
        <v>367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19"/>
      <c r="U208" s="219"/>
      <c r="V208" s="219"/>
      <c r="W208" s="219"/>
      <c r="X208" s="219"/>
      <c r="Y208" s="219"/>
      <c r="Z208" s="219"/>
      <c r="AA208" s="219"/>
      <c r="AB208" s="219"/>
      <c r="AC208" s="219"/>
      <c r="AD208" s="219"/>
      <c r="AE208" s="219"/>
      <c r="AF208" s="219"/>
      <c r="AG208" s="219"/>
      <c r="AH208" s="219"/>
      <c r="AI208" s="219"/>
      <c r="AJ208" s="220"/>
      <c r="AK208" s="262"/>
      <c r="AL208" s="219"/>
      <c r="AM208" s="219"/>
      <c r="AN208" s="219"/>
      <c r="AO208" s="219"/>
      <c r="AP208" s="219"/>
      <c r="AQ208" s="219"/>
      <c r="AR208" s="219"/>
      <c r="AS208" s="219"/>
      <c r="AT208" s="219"/>
      <c r="AU208" s="219"/>
      <c r="AV208" s="219"/>
      <c r="AW208" s="219"/>
      <c r="AX208" s="220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  <c r="CM208" s="41"/>
      <c r="CN208" s="41"/>
      <c r="CO208" s="41"/>
      <c r="CP208" s="41"/>
      <c r="CQ208" s="41"/>
      <c r="CR208" s="41"/>
      <c r="CS208" s="41"/>
      <c r="CT208" s="41"/>
      <c r="CU208" s="41"/>
      <c r="CV208" s="41"/>
      <c r="CW208" s="41"/>
      <c r="CX208" s="41"/>
      <c r="CY208" s="41"/>
      <c r="CZ208" s="41"/>
      <c r="DA208" s="41"/>
      <c r="DB208" s="41"/>
      <c r="DC208" s="41"/>
      <c r="DD208" s="41"/>
    </row>
    <row r="209" spans="1:108" ht="31.5" customHeight="1">
      <c r="A209" s="261"/>
      <c r="B209" s="219" t="s">
        <v>368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219"/>
      <c r="U209" s="219"/>
      <c r="V209" s="219"/>
      <c r="W209" s="219"/>
      <c r="X209" s="219"/>
      <c r="Y209" s="219"/>
      <c r="Z209" s="219"/>
      <c r="AA209" s="219"/>
      <c r="AB209" s="219"/>
      <c r="AC209" s="219"/>
      <c r="AD209" s="219"/>
      <c r="AE209" s="219"/>
      <c r="AF209" s="219"/>
      <c r="AG209" s="219"/>
      <c r="AH209" s="219"/>
      <c r="AI209" s="219"/>
      <c r="AJ209" s="220"/>
      <c r="AK209" s="262"/>
      <c r="AL209" s="219"/>
      <c r="AM209" s="219"/>
      <c r="AN209" s="219"/>
      <c r="AO209" s="219"/>
      <c r="AP209" s="219"/>
      <c r="AQ209" s="219"/>
      <c r="AR209" s="219"/>
      <c r="AS209" s="219"/>
      <c r="AT209" s="219"/>
      <c r="AU209" s="219"/>
      <c r="AV209" s="219"/>
      <c r="AW209" s="219"/>
      <c r="AX209" s="220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  <c r="CN209" s="41"/>
      <c r="CO209" s="41"/>
      <c r="CP209" s="41"/>
      <c r="CQ209" s="41"/>
      <c r="CR209" s="41"/>
      <c r="CS209" s="41"/>
      <c r="CT209" s="41"/>
      <c r="CU209" s="41"/>
      <c r="CV209" s="41"/>
      <c r="CW209" s="41"/>
      <c r="CX209" s="41"/>
      <c r="CY209" s="41"/>
      <c r="CZ209" s="41"/>
      <c r="DA209" s="41"/>
      <c r="DB209" s="41"/>
      <c r="DC209" s="41"/>
      <c r="DD209" s="41"/>
    </row>
    <row r="210" spans="1:108" ht="15.75">
      <c r="A210" s="269" t="s">
        <v>369</v>
      </c>
      <c r="B210" s="270"/>
      <c r="C210" s="270"/>
      <c r="D210" s="270"/>
      <c r="E210" s="270"/>
      <c r="F210" s="270"/>
      <c r="G210" s="270"/>
      <c r="H210" s="270"/>
      <c r="I210" s="270"/>
      <c r="J210" s="270"/>
      <c r="K210" s="270"/>
      <c r="L210" s="270"/>
      <c r="M210" s="270"/>
      <c r="N210" s="270"/>
      <c r="O210" s="270"/>
      <c r="P210" s="270"/>
      <c r="Q210" s="270"/>
      <c r="R210" s="270"/>
      <c r="S210" s="270"/>
      <c r="T210" s="270"/>
      <c r="U210" s="270"/>
      <c r="V210" s="270"/>
      <c r="W210" s="270"/>
      <c r="X210" s="270"/>
      <c r="Y210" s="270"/>
      <c r="Z210" s="270"/>
      <c r="AA210" s="270"/>
      <c r="AB210" s="270"/>
      <c r="AC210" s="270"/>
      <c r="AD210" s="270"/>
      <c r="AE210" s="270"/>
      <c r="AF210" s="270"/>
      <c r="AG210" s="270"/>
      <c r="AH210" s="270"/>
      <c r="AI210" s="270"/>
      <c r="AJ210" s="270"/>
      <c r="AK210" s="270"/>
      <c r="AL210" s="270"/>
      <c r="AM210" s="270"/>
      <c r="AN210" s="270"/>
      <c r="AO210" s="270"/>
      <c r="AP210" s="270"/>
      <c r="AQ210" s="270"/>
      <c r="AR210" s="270"/>
      <c r="AS210" s="270"/>
      <c r="AT210" s="270"/>
      <c r="AU210" s="270"/>
      <c r="AV210" s="270"/>
      <c r="AW210" s="270"/>
      <c r="AX210" s="270"/>
      <c r="AY210" s="270"/>
      <c r="AZ210" s="270"/>
      <c r="BA210" s="270"/>
      <c r="BB210" s="270"/>
      <c r="BC210" s="270"/>
      <c r="BD210" s="270"/>
      <c r="BE210" s="270"/>
      <c r="BF210" s="270"/>
      <c r="BG210" s="270"/>
      <c r="BH210" s="270"/>
      <c r="BI210" s="270"/>
      <c r="BJ210" s="270"/>
      <c r="BK210" s="270"/>
      <c r="BL210" s="270"/>
      <c r="BM210" s="270"/>
      <c r="BN210" s="270"/>
      <c r="BO210" s="270"/>
      <c r="BP210" s="270"/>
      <c r="BQ210" s="270"/>
      <c r="BR210" s="270"/>
      <c r="BS210" s="270"/>
      <c r="BT210" s="270"/>
      <c r="BU210" s="270"/>
      <c r="BV210" s="270"/>
      <c r="BW210" s="270"/>
      <c r="BX210" s="270"/>
      <c r="BY210" s="270"/>
      <c r="BZ210" s="270"/>
      <c r="CA210" s="270"/>
      <c r="CB210" s="270"/>
      <c r="CC210" s="270"/>
      <c r="CD210" s="270"/>
      <c r="CE210" s="270"/>
      <c r="CF210" s="270"/>
      <c r="CG210" s="270"/>
      <c r="CH210" s="270"/>
      <c r="CI210" s="270"/>
      <c r="CJ210" s="270"/>
      <c r="CK210" s="270"/>
      <c r="CL210" s="270"/>
      <c r="CM210" s="270"/>
      <c r="CN210" s="270"/>
      <c r="CO210" s="270"/>
      <c r="CP210" s="270"/>
      <c r="CQ210" s="270"/>
      <c r="CR210" s="270"/>
      <c r="CS210" s="270"/>
      <c r="CT210" s="270"/>
      <c r="CU210" s="270"/>
      <c r="CV210" s="270"/>
      <c r="CW210" s="270"/>
      <c r="CX210" s="270"/>
      <c r="CY210" s="270"/>
      <c r="CZ210" s="270"/>
      <c r="DA210" s="270"/>
      <c r="DB210" s="270"/>
      <c r="DC210" s="270"/>
      <c r="DD210" s="271"/>
    </row>
    <row r="211" spans="1:108" ht="15" customHeight="1">
      <c r="A211" s="261"/>
      <c r="B211" s="219" t="s">
        <v>370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219"/>
      <c r="U211" s="219"/>
      <c r="V211" s="219"/>
      <c r="W211" s="219"/>
      <c r="X211" s="219"/>
      <c r="Y211" s="219"/>
      <c r="Z211" s="219"/>
      <c r="AA211" s="219"/>
      <c r="AB211" s="219"/>
      <c r="AC211" s="219"/>
      <c r="AD211" s="219"/>
      <c r="AE211" s="219"/>
      <c r="AF211" s="219"/>
      <c r="AG211" s="219"/>
      <c r="AH211" s="219"/>
      <c r="AI211" s="219"/>
      <c r="AJ211" s="220"/>
      <c r="AK211" s="262"/>
      <c r="AL211" s="219"/>
      <c r="AM211" s="219"/>
      <c r="AN211" s="219"/>
      <c r="AO211" s="219"/>
      <c r="AP211" s="219"/>
      <c r="AQ211" s="219"/>
      <c r="AR211" s="219"/>
      <c r="AS211" s="219"/>
      <c r="AT211" s="219"/>
      <c r="AU211" s="219"/>
      <c r="AV211" s="219"/>
      <c r="AW211" s="219"/>
      <c r="AX211" s="220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</row>
    <row r="212" spans="1:108" ht="48" customHeight="1">
      <c r="A212" s="261"/>
      <c r="B212" s="219" t="s">
        <v>371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19"/>
      <c r="U212" s="219"/>
      <c r="V212" s="219"/>
      <c r="W212" s="219"/>
      <c r="X212" s="219"/>
      <c r="Y212" s="219"/>
      <c r="Z212" s="219"/>
      <c r="AA212" s="219"/>
      <c r="AB212" s="219"/>
      <c r="AC212" s="219"/>
      <c r="AD212" s="219"/>
      <c r="AE212" s="219"/>
      <c r="AF212" s="219"/>
      <c r="AG212" s="219"/>
      <c r="AH212" s="219"/>
      <c r="AI212" s="219"/>
      <c r="AJ212" s="220"/>
      <c r="AK212" s="262"/>
      <c r="AL212" s="219"/>
      <c r="AM212" s="219"/>
      <c r="AN212" s="219"/>
      <c r="AO212" s="219"/>
      <c r="AP212" s="219"/>
      <c r="AQ212" s="219"/>
      <c r="AR212" s="219"/>
      <c r="AS212" s="219"/>
      <c r="AT212" s="219"/>
      <c r="AU212" s="219"/>
      <c r="AV212" s="219"/>
      <c r="AW212" s="219"/>
      <c r="AX212" s="220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/>
      <c r="CW212" s="41"/>
      <c r="CX212" s="41"/>
      <c r="CY212" s="41"/>
      <c r="CZ212" s="41"/>
      <c r="DA212" s="41"/>
      <c r="DB212" s="41"/>
      <c r="DC212" s="41"/>
      <c r="DD212" s="41"/>
    </row>
    <row r="213" spans="1:108" ht="46.5" customHeight="1">
      <c r="A213" s="261"/>
      <c r="B213" s="219" t="s">
        <v>372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219"/>
      <c r="U213" s="219"/>
      <c r="V213" s="219"/>
      <c r="W213" s="219"/>
      <c r="X213" s="219"/>
      <c r="Y213" s="219"/>
      <c r="Z213" s="219"/>
      <c r="AA213" s="219"/>
      <c r="AB213" s="219"/>
      <c r="AC213" s="219"/>
      <c r="AD213" s="219"/>
      <c r="AE213" s="219"/>
      <c r="AF213" s="219"/>
      <c r="AG213" s="219"/>
      <c r="AH213" s="219"/>
      <c r="AI213" s="219"/>
      <c r="AJ213" s="220"/>
      <c r="AK213" s="262"/>
      <c r="AL213" s="219"/>
      <c r="AM213" s="219"/>
      <c r="AN213" s="219"/>
      <c r="AO213" s="219"/>
      <c r="AP213" s="219"/>
      <c r="AQ213" s="219"/>
      <c r="AR213" s="219"/>
      <c r="AS213" s="219"/>
      <c r="AT213" s="219"/>
      <c r="AU213" s="219"/>
      <c r="AV213" s="219"/>
      <c r="AW213" s="219"/>
      <c r="AX213" s="220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</row>
    <row r="214" spans="1:108" ht="31.5" customHeight="1">
      <c r="A214" s="261"/>
      <c r="B214" s="219" t="s">
        <v>373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219"/>
      <c r="U214" s="219"/>
      <c r="V214" s="219"/>
      <c r="W214" s="219"/>
      <c r="X214" s="219"/>
      <c r="Y214" s="219"/>
      <c r="Z214" s="219"/>
      <c r="AA214" s="219"/>
      <c r="AB214" s="219"/>
      <c r="AC214" s="219"/>
      <c r="AD214" s="219"/>
      <c r="AE214" s="219"/>
      <c r="AF214" s="219"/>
      <c r="AG214" s="219"/>
      <c r="AH214" s="219"/>
      <c r="AI214" s="219"/>
      <c r="AJ214" s="220"/>
      <c r="AK214" s="262"/>
      <c r="AL214" s="219"/>
      <c r="AM214" s="219"/>
      <c r="AN214" s="219"/>
      <c r="AO214" s="219"/>
      <c r="AP214" s="219"/>
      <c r="AQ214" s="219"/>
      <c r="AR214" s="219"/>
      <c r="AS214" s="219"/>
      <c r="AT214" s="219"/>
      <c r="AU214" s="219"/>
      <c r="AV214" s="219"/>
      <c r="AW214" s="219"/>
      <c r="AX214" s="220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</row>
    <row r="215" spans="1:108" ht="33" customHeight="1">
      <c r="A215" s="261"/>
      <c r="B215" s="219" t="s">
        <v>374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19"/>
      <c r="U215" s="219"/>
      <c r="V215" s="219"/>
      <c r="W215" s="219"/>
      <c r="X215" s="219"/>
      <c r="Y215" s="219"/>
      <c r="Z215" s="219"/>
      <c r="AA215" s="219"/>
      <c r="AB215" s="219"/>
      <c r="AC215" s="219"/>
      <c r="AD215" s="219"/>
      <c r="AE215" s="219"/>
      <c r="AF215" s="219"/>
      <c r="AG215" s="219"/>
      <c r="AH215" s="219"/>
      <c r="AI215" s="219"/>
      <c r="AJ215" s="220"/>
      <c r="AK215" s="262"/>
      <c r="AL215" s="219"/>
      <c r="AM215" s="219"/>
      <c r="AN215" s="219"/>
      <c r="AO215" s="219"/>
      <c r="AP215" s="219"/>
      <c r="AQ215" s="219"/>
      <c r="AR215" s="219"/>
      <c r="AS215" s="219"/>
      <c r="AT215" s="219"/>
      <c r="AU215" s="219"/>
      <c r="AV215" s="219"/>
      <c r="AW215" s="219"/>
      <c r="AX215" s="220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</row>
    <row r="216" spans="1:108" ht="31.5" customHeight="1">
      <c r="A216" s="261"/>
      <c r="B216" s="219" t="s">
        <v>375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19"/>
      <c r="U216" s="219"/>
      <c r="V216" s="219"/>
      <c r="W216" s="219"/>
      <c r="X216" s="219"/>
      <c r="Y216" s="219"/>
      <c r="Z216" s="219"/>
      <c r="AA216" s="219"/>
      <c r="AB216" s="219"/>
      <c r="AC216" s="219"/>
      <c r="AD216" s="219"/>
      <c r="AE216" s="219"/>
      <c r="AF216" s="219"/>
      <c r="AG216" s="219"/>
      <c r="AH216" s="219"/>
      <c r="AI216" s="219"/>
      <c r="AJ216" s="220"/>
      <c r="AK216" s="262"/>
      <c r="AL216" s="219"/>
      <c r="AM216" s="219"/>
      <c r="AN216" s="219"/>
      <c r="AO216" s="219"/>
      <c r="AP216" s="219"/>
      <c r="AQ216" s="219"/>
      <c r="AR216" s="219"/>
      <c r="AS216" s="219"/>
      <c r="AT216" s="219"/>
      <c r="AU216" s="219"/>
      <c r="AV216" s="219"/>
      <c r="AW216" s="219"/>
      <c r="AX216" s="220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1"/>
    </row>
    <row r="217" spans="1:108" ht="15.75">
      <c r="A217" s="269" t="s">
        <v>376</v>
      </c>
      <c r="B217" s="270"/>
      <c r="C217" s="270"/>
      <c r="D217" s="270"/>
      <c r="E217" s="270"/>
      <c r="F217" s="270"/>
      <c r="G217" s="270"/>
      <c r="H217" s="270"/>
      <c r="I217" s="270"/>
      <c r="J217" s="270"/>
      <c r="K217" s="270"/>
      <c r="L217" s="270"/>
      <c r="M217" s="270"/>
      <c r="N217" s="270"/>
      <c r="O217" s="270"/>
      <c r="P217" s="270"/>
      <c r="Q217" s="270"/>
      <c r="R217" s="270"/>
      <c r="S217" s="270"/>
      <c r="T217" s="270"/>
      <c r="U217" s="270"/>
      <c r="V217" s="270"/>
      <c r="W217" s="270"/>
      <c r="X217" s="270"/>
      <c r="Y217" s="270"/>
      <c r="Z217" s="270"/>
      <c r="AA217" s="270"/>
      <c r="AB217" s="270"/>
      <c r="AC217" s="270"/>
      <c r="AD217" s="270"/>
      <c r="AE217" s="270"/>
      <c r="AF217" s="270"/>
      <c r="AG217" s="270"/>
      <c r="AH217" s="270"/>
      <c r="AI217" s="270"/>
      <c r="AJ217" s="270"/>
      <c r="AK217" s="270"/>
      <c r="AL217" s="270"/>
      <c r="AM217" s="270"/>
      <c r="AN217" s="270"/>
      <c r="AO217" s="270"/>
      <c r="AP217" s="270"/>
      <c r="AQ217" s="270"/>
      <c r="AR217" s="270"/>
      <c r="AS217" s="270"/>
      <c r="AT217" s="270"/>
      <c r="AU217" s="270"/>
      <c r="AV217" s="270"/>
      <c r="AW217" s="270"/>
      <c r="AX217" s="270"/>
      <c r="AY217" s="270"/>
      <c r="AZ217" s="270"/>
      <c r="BA217" s="270"/>
      <c r="BB217" s="270"/>
      <c r="BC217" s="270"/>
      <c r="BD217" s="270"/>
      <c r="BE217" s="270"/>
      <c r="BF217" s="270"/>
      <c r="BG217" s="270"/>
      <c r="BH217" s="270"/>
      <c r="BI217" s="270"/>
      <c r="BJ217" s="270"/>
      <c r="BK217" s="270"/>
      <c r="BL217" s="270"/>
      <c r="BM217" s="270"/>
      <c r="BN217" s="270"/>
      <c r="BO217" s="270"/>
      <c r="BP217" s="270"/>
      <c r="BQ217" s="270"/>
      <c r="BR217" s="270"/>
      <c r="BS217" s="270"/>
      <c r="BT217" s="270"/>
      <c r="BU217" s="270"/>
      <c r="BV217" s="270"/>
      <c r="BW217" s="270"/>
      <c r="BX217" s="270"/>
      <c r="BY217" s="270"/>
      <c r="BZ217" s="270"/>
      <c r="CA217" s="270"/>
      <c r="CB217" s="270"/>
      <c r="CC217" s="270"/>
      <c r="CD217" s="270"/>
      <c r="CE217" s="270"/>
      <c r="CF217" s="270"/>
      <c r="CG217" s="270"/>
      <c r="CH217" s="270"/>
      <c r="CI217" s="270"/>
      <c r="CJ217" s="270"/>
      <c r="CK217" s="270"/>
      <c r="CL217" s="270"/>
      <c r="CM217" s="270"/>
      <c r="CN217" s="270"/>
      <c r="CO217" s="270"/>
      <c r="CP217" s="270"/>
      <c r="CQ217" s="270"/>
      <c r="CR217" s="270"/>
      <c r="CS217" s="270"/>
      <c r="CT217" s="270"/>
      <c r="CU217" s="270"/>
      <c r="CV217" s="270"/>
      <c r="CW217" s="270"/>
      <c r="CX217" s="270"/>
      <c r="CY217" s="270"/>
      <c r="CZ217" s="270"/>
      <c r="DA217" s="270"/>
      <c r="DB217" s="270"/>
      <c r="DC217" s="270"/>
      <c r="DD217" s="271"/>
    </row>
    <row r="218" spans="1:108" ht="36.75" customHeight="1">
      <c r="A218" s="261"/>
      <c r="B218" s="219" t="s">
        <v>377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219"/>
      <c r="U218" s="219"/>
      <c r="V218" s="219"/>
      <c r="W218" s="219"/>
      <c r="X218" s="219"/>
      <c r="Y218" s="219"/>
      <c r="Z218" s="219"/>
      <c r="AA218" s="219"/>
      <c r="AB218" s="219"/>
      <c r="AC218" s="219"/>
      <c r="AD218" s="219"/>
      <c r="AE218" s="219"/>
      <c r="AF218" s="219"/>
      <c r="AG218" s="219"/>
      <c r="AH218" s="219"/>
      <c r="AI218" s="219"/>
      <c r="AJ218" s="220"/>
      <c r="AK218" s="262"/>
      <c r="AL218" s="219"/>
      <c r="AM218" s="219"/>
      <c r="AN218" s="219"/>
      <c r="AO218" s="219"/>
      <c r="AP218" s="219"/>
      <c r="AQ218" s="219"/>
      <c r="AR218" s="219"/>
      <c r="AS218" s="219"/>
      <c r="AT218" s="219"/>
      <c r="AU218" s="219"/>
      <c r="AV218" s="219"/>
      <c r="AW218" s="219"/>
      <c r="AX218" s="220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  <c r="CM218" s="41"/>
      <c r="CN218" s="41"/>
      <c r="CO218" s="41"/>
      <c r="CP218" s="41"/>
      <c r="CQ218" s="41"/>
      <c r="CR218" s="41"/>
      <c r="CS218" s="41"/>
      <c r="CT218" s="41"/>
      <c r="CU218" s="41"/>
      <c r="CV218" s="41"/>
      <c r="CW218" s="41"/>
      <c r="CX218" s="41"/>
      <c r="CY218" s="41"/>
      <c r="CZ218" s="41"/>
      <c r="DA218" s="41"/>
      <c r="DB218" s="41"/>
      <c r="DC218" s="41"/>
      <c r="DD218" s="41"/>
    </row>
    <row r="219" spans="1:108" ht="33.75" customHeight="1">
      <c r="A219" s="261"/>
      <c r="B219" s="219" t="s">
        <v>378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219"/>
      <c r="U219" s="219"/>
      <c r="V219" s="219"/>
      <c r="W219" s="219"/>
      <c r="X219" s="219"/>
      <c r="Y219" s="219"/>
      <c r="Z219" s="219"/>
      <c r="AA219" s="219"/>
      <c r="AB219" s="219"/>
      <c r="AC219" s="219"/>
      <c r="AD219" s="219"/>
      <c r="AE219" s="219"/>
      <c r="AF219" s="219"/>
      <c r="AG219" s="219"/>
      <c r="AH219" s="219"/>
      <c r="AI219" s="219"/>
      <c r="AJ219" s="220"/>
      <c r="AK219" s="262"/>
      <c r="AL219" s="219"/>
      <c r="AM219" s="219"/>
      <c r="AN219" s="219"/>
      <c r="AO219" s="219"/>
      <c r="AP219" s="219"/>
      <c r="AQ219" s="219"/>
      <c r="AR219" s="219"/>
      <c r="AS219" s="219"/>
      <c r="AT219" s="219"/>
      <c r="AU219" s="219"/>
      <c r="AV219" s="219"/>
      <c r="AW219" s="219"/>
      <c r="AX219" s="220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1"/>
      <c r="CW219" s="41"/>
      <c r="CX219" s="41"/>
      <c r="CY219" s="41"/>
      <c r="CZ219" s="41"/>
      <c r="DA219" s="41"/>
      <c r="DB219" s="41"/>
      <c r="DC219" s="41"/>
      <c r="DD219" s="41"/>
    </row>
    <row r="220" spans="1:108" ht="45.75" customHeight="1">
      <c r="A220" s="261"/>
      <c r="B220" s="219" t="s">
        <v>379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219"/>
      <c r="U220" s="219"/>
      <c r="V220" s="219"/>
      <c r="W220" s="219"/>
      <c r="X220" s="219"/>
      <c r="Y220" s="219"/>
      <c r="Z220" s="219"/>
      <c r="AA220" s="219"/>
      <c r="AB220" s="219"/>
      <c r="AC220" s="219"/>
      <c r="AD220" s="219"/>
      <c r="AE220" s="219"/>
      <c r="AF220" s="219"/>
      <c r="AG220" s="219"/>
      <c r="AH220" s="219"/>
      <c r="AI220" s="219"/>
      <c r="AJ220" s="220"/>
      <c r="AK220" s="262"/>
      <c r="AL220" s="219"/>
      <c r="AM220" s="219"/>
      <c r="AN220" s="219"/>
      <c r="AO220" s="219"/>
      <c r="AP220" s="219"/>
      <c r="AQ220" s="219"/>
      <c r="AR220" s="219"/>
      <c r="AS220" s="219"/>
      <c r="AT220" s="219"/>
      <c r="AU220" s="219"/>
      <c r="AV220" s="219"/>
      <c r="AW220" s="219"/>
      <c r="AX220" s="220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/>
      <c r="CK220" s="41"/>
      <c r="CL220" s="41"/>
      <c r="CM220" s="41"/>
      <c r="CN220" s="41"/>
      <c r="CO220" s="41"/>
      <c r="CP220" s="41"/>
      <c r="CQ220" s="41"/>
      <c r="CR220" s="41"/>
      <c r="CS220" s="41"/>
      <c r="CT220" s="41"/>
      <c r="CU220" s="41"/>
      <c r="CV220" s="41"/>
      <c r="CW220" s="41"/>
      <c r="CX220" s="41"/>
      <c r="CY220" s="41"/>
      <c r="CZ220" s="41"/>
      <c r="DA220" s="41"/>
      <c r="DB220" s="41"/>
      <c r="DC220" s="41"/>
      <c r="DD220" s="41"/>
    </row>
    <row r="221" spans="1:108" ht="45.75" customHeight="1">
      <c r="A221" s="261"/>
      <c r="B221" s="219" t="s">
        <v>380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219"/>
      <c r="U221" s="219"/>
      <c r="V221" s="219"/>
      <c r="W221" s="219"/>
      <c r="X221" s="219"/>
      <c r="Y221" s="219"/>
      <c r="Z221" s="219"/>
      <c r="AA221" s="219"/>
      <c r="AB221" s="219"/>
      <c r="AC221" s="219"/>
      <c r="AD221" s="219"/>
      <c r="AE221" s="219"/>
      <c r="AF221" s="219"/>
      <c r="AG221" s="219"/>
      <c r="AH221" s="219"/>
      <c r="AI221" s="219"/>
      <c r="AJ221" s="220"/>
      <c r="AK221" s="262"/>
      <c r="AL221" s="219"/>
      <c r="AM221" s="219"/>
      <c r="AN221" s="219"/>
      <c r="AO221" s="219"/>
      <c r="AP221" s="219"/>
      <c r="AQ221" s="219"/>
      <c r="AR221" s="219"/>
      <c r="AS221" s="219"/>
      <c r="AT221" s="219"/>
      <c r="AU221" s="219"/>
      <c r="AV221" s="219"/>
      <c r="AW221" s="219"/>
      <c r="AX221" s="220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1"/>
      <c r="CU221" s="41"/>
      <c r="CV221" s="41"/>
      <c r="CW221" s="41"/>
      <c r="CX221" s="41"/>
      <c r="CY221" s="41"/>
      <c r="CZ221" s="41"/>
      <c r="DA221" s="41"/>
      <c r="DB221" s="41"/>
      <c r="DC221" s="41"/>
      <c r="DD221" s="41"/>
    </row>
    <row r="222" spans="1:108" ht="35.25" customHeight="1">
      <c r="A222" s="261"/>
      <c r="B222" s="219" t="s">
        <v>381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219"/>
      <c r="U222" s="219"/>
      <c r="V222" s="219"/>
      <c r="W222" s="219"/>
      <c r="X222" s="219"/>
      <c r="Y222" s="219"/>
      <c r="Z222" s="219"/>
      <c r="AA222" s="219"/>
      <c r="AB222" s="219"/>
      <c r="AC222" s="219"/>
      <c r="AD222" s="219"/>
      <c r="AE222" s="219"/>
      <c r="AF222" s="219"/>
      <c r="AG222" s="219"/>
      <c r="AH222" s="219"/>
      <c r="AI222" s="219"/>
      <c r="AJ222" s="220"/>
      <c r="AK222" s="262"/>
      <c r="AL222" s="219"/>
      <c r="AM222" s="219"/>
      <c r="AN222" s="219"/>
      <c r="AO222" s="219"/>
      <c r="AP222" s="219"/>
      <c r="AQ222" s="219"/>
      <c r="AR222" s="219"/>
      <c r="AS222" s="219"/>
      <c r="AT222" s="219"/>
      <c r="AU222" s="219"/>
      <c r="AV222" s="219"/>
      <c r="AW222" s="219"/>
      <c r="AX222" s="220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1"/>
      <c r="CU222" s="41"/>
      <c r="CV222" s="41"/>
      <c r="CW222" s="41"/>
      <c r="CX222" s="41"/>
      <c r="CY222" s="41"/>
      <c r="CZ222" s="41"/>
      <c r="DA222" s="41"/>
      <c r="DB222" s="41"/>
      <c r="DC222" s="41"/>
      <c r="DD222" s="41"/>
    </row>
    <row r="223" spans="1:108" ht="30.75" customHeight="1">
      <c r="A223" s="261"/>
      <c r="B223" s="219" t="s">
        <v>382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219"/>
      <c r="U223" s="219"/>
      <c r="V223" s="219"/>
      <c r="W223" s="219"/>
      <c r="X223" s="219"/>
      <c r="Y223" s="219"/>
      <c r="Z223" s="219"/>
      <c r="AA223" s="219"/>
      <c r="AB223" s="219"/>
      <c r="AC223" s="219"/>
      <c r="AD223" s="219"/>
      <c r="AE223" s="219"/>
      <c r="AF223" s="219"/>
      <c r="AG223" s="219"/>
      <c r="AH223" s="219"/>
      <c r="AI223" s="219"/>
      <c r="AJ223" s="220"/>
      <c r="AK223" s="262"/>
      <c r="AL223" s="219"/>
      <c r="AM223" s="219"/>
      <c r="AN223" s="219"/>
      <c r="AO223" s="219"/>
      <c r="AP223" s="219"/>
      <c r="AQ223" s="219"/>
      <c r="AR223" s="219"/>
      <c r="AS223" s="219"/>
      <c r="AT223" s="219"/>
      <c r="AU223" s="219"/>
      <c r="AV223" s="219"/>
      <c r="AW223" s="219"/>
      <c r="AX223" s="220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  <c r="CF223" s="41"/>
      <c r="CG223" s="41"/>
      <c r="CH223" s="41"/>
      <c r="CI223" s="41"/>
      <c r="CJ223" s="41"/>
      <c r="CK223" s="41"/>
      <c r="CL223" s="41"/>
      <c r="CM223" s="41"/>
      <c r="CN223" s="41"/>
      <c r="CO223" s="41"/>
      <c r="CP223" s="41"/>
      <c r="CQ223" s="41"/>
      <c r="CR223" s="41"/>
      <c r="CS223" s="41"/>
      <c r="CT223" s="41"/>
      <c r="CU223" s="41"/>
      <c r="CV223" s="41"/>
      <c r="CW223" s="41"/>
      <c r="CX223" s="41"/>
      <c r="CY223" s="41"/>
      <c r="CZ223" s="41"/>
      <c r="DA223" s="41"/>
      <c r="DB223" s="41"/>
      <c r="DC223" s="41"/>
      <c r="DD223" s="41"/>
    </row>
    <row r="224" spans="1:108" ht="15.75">
      <c r="A224" s="269" t="s">
        <v>383</v>
      </c>
      <c r="B224" s="270"/>
      <c r="C224" s="270"/>
      <c r="D224" s="270"/>
      <c r="E224" s="270"/>
      <c r="F224" s="270"/>
      <c r="G224" s="270"/>
      <c r="H224" s="270"/>
      <c r="I224" s="270"/>
      <c r="J224" s="270"/>
      <c r="K224" s="270"/>
      <c r="L224" s="270"/>
      <c r="M224" s="270"/>
      <c r="N224" s="270"/>
      <c r="O224" s="270"/>
      <c r="P224" s="270"/>
      <c r="Q224" s="270"/>
      <c r="R224" s="270"/>
      <c r="S224" s="270"/>
      <c r="T224" s="270"/>
      <c r="U224" s="270"/>
      <c r="V224" s="270"/>
      <c r="W224" s="270"/>
      <c r="X224" s="270"/>
      <c r="Y224" s="270"/>
      <c r="Z224" s="270"/>
      <c r="AA224" s="270"/>
      <c r="AB224" s="270"/>
      <c r="AC224" s="270"/>
      <c r="AD224" s="270"/>
      <c r="AE224" s="270"/>
      <c r="AF224" s="270"/>
      <c r="AG224" s="270"/>
      <c r="AH224" s="270"/>
      <c r="AI224" s="270"/>
      <c r="AJ224" s="270"/>
      <c r="AK224" s="270"/>
      <c r="AL224" s="270"/>
      <c r="AM224" s="270"/>
      <c r="AN224" s="270"/>
      <c r="AO224" s="270"/>
      <c r="AP224" s="270"/>
      <c r="AQ224" s="270"/>
      <c r="AR224" s="270"/>
      <c r="AS224" s="270"/>
      <c r="AT224" s="270"/>
      <c r="AU224" s="270"/>
      <c r="AV224" s="270"/>
      <c r="AW224" s="270"/>
      <c r="AX224" s="270"/>
      <c r="AY224" s="270"/>
      <c r="AZ224" s="270"/>
      <c r="BA224" s="270"/>
      <c r="BB224" s="270"/>
      <c r="BC224" s="270"/>
      <c r="BD224" s="270"/>
      <c r="BE224" s="270"/>
      <c r="BF224" s="270"/>
      <c r="BG224" s="270"/>
      <c r="BH224" s="270"/>
      <c r="BI224" s="270"/>
      <c r="BJ224" s="270"/>
      <c r="BK224" s="270"/>
      <c r="BL224" s="270"/>
      <c r="BM224" s="270"/>
      <c r="BN224" s="270"/>
      <c r="BO224" s="270"/>
      <c r="BP224" s="270"/>
      <c r="BQ224" s="270"/>
      <c r="BR224" s="270"/>
      <c r="BS224" s="270"/>
      <c r="BT224" s="270"/>
      <c r="BU224" s="270"/>
      <c r="BV224" s="270"/>
      <c r="BW224" s="270"/>
      <c r="BX224" s="270"/>
      <c r="BY224" s="270"/>
      <c r="BZ224" s="270"/>
      <c r="CA224" s="270"/>
      <c r="CB224" s="270"/>
      <c r="CC224" s="270"/>
      <c r="CD224" s="270"/>
      <c r="CE224" s="270"/>
      <c r="CF224" s="270"/>
      <c r="CG224" s="270"/>
      <c r="CH224" s="270"/>
      <c r="CI224" s="270"/>
      <c r="CJ224" s="270"/>
      <c r="CK224" s="270"/>
      <c r="CL224" s="270"/>
      <c r="CM224" s="270"/>
      <c r="CN224" s="270"/>
      <c r="CO224" s="270"/>
      <c r="CP224" s="270"/>
      <c r="CQ224" s="270"/>
      <c r="CR224" s="270"/>
      <c r="CS224" s="270"/>
      <c r="CT224" s="270"/>
      <c r="CU224" s="270"/>
      <c r="CV224" s="270"/>
      <c r="CW224" s="270"/>
      <c r="CX224" s="270"/>
      <c r="CY224" s="270"/>
      <c r="CZ224" s="270"/>
      <c r="DA224" s="270"/>
      <c r="DB224" s="270"/>
      <c r="DC224" s="270"/>
      <c r="DD224" s="271"/>
    </row>
    <row r="225" spans="1:108" ht="15" customHeight="1">
      <c r="A225" s="261"/>
      <c r="B225" s="219" t="s">
        <v>384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219"/>
      <c r="U225" s="219"/>
      <c r="V225" s="219"/>
      <c r="W225" s="219"/>
      <c r="X225" s="219"/>
      <c r="Y225" s="219"/>
      <c r="Z225" s="219"/>
      <c r="AA225" s="219"/>
      <c r="AB225" s="219"/>
      <c r="AC225" s="219"/>
      <c r="AD225" s="219"/>
      <c r="AE225" s="219"/>
      <c r="AF225" s="219"/>
      <c r="AG225" s="219"/>
      <c r="AH225" s="219"/>
      <c r="AI225" s="219"/>
      <c r="AJ225" s="220"/>
      <c r="AK225" s="262"/>
      <c r="AL225" s="219"/>
      <c r="AM225" s="219"/>
      <c r="AN225" s="219"/>
      <c r="AO225" s="219"/>
      <c r="AP225" s="219"/>
      <c r="AQ225" s="219"/>
      <c r="AR225" s="219"/>
      <c r="AS225" s="219"/>
      <c r="AT225" s="219"/>
      <c r="AU225" s="219"/>
      <c r="AV225" s="219"/>
      <c r="AW225" s="219"/>
      <c r="AX225" s="220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  <c r="CF225" s="41"/>
      <c r="CG225" s="41"/>
      <c r="CH225" s="41"/>
      <c r="CI225" s="41"/>
      <c r="CJ225" s="41"/>
      <c r="CK225" s="41"/>
      <c r="CL225" s="41"/>
      <c r="CM225" s="41"/>
      <c r="CN225" s="41"/>
      <c r="CO225" s="41"/>
      <c r="CP225" s="41"/>
      <c r="CQ225" s="41"/>
      <c r="CR225" s="41"/>
      <c r="CS225" s="41"/>
      <c r="CT225" s="41"/>
      <c r="CU225" s="41"/>
      <c r="CV225" s="41"/>
      <c r="CW225" s="41"/>
      <c r="CX225" s="41"/>
      <c r="CY225" s="41"/>
      <c r="CZ225" s="41"/>
      <c r="DA225" s="41"/>
      <c r="DB225" s="41"/>
      <c r="DC225" s="41"/>
      <c r="DD225" s="41"/>
    </row>
    <row r="226" spans="1:108" ht="30.75" customHeight="1">
      <c r="A226" s="261"/>
      <c r="B226" s="219" t="s">
        <v>385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219"/>
      <c r="U226" s="219"/>
      <c r="V226" s="219"/>
      <c r="W226" s="219"/>
      <c r="X226" s="219"/>
      <c r="Y226" s="219"/>
      <c r="Z226" s="219"/>
      <c r="AA226" s="219"/>
      <c r="AB226" s="219"/>
      <c r="AC226" s="219"/>
      <c r="AD226" s="219"/>
      <c r="AE226" s="219"/>
      <c r="AF226" s="219"/>
      <c r="AG226" s="219"/>
      <c r="AH226" s="219"/>
      <c r="AI226" s="219"/>
      <c r="AJ226" s="220"/>
      <c r="AK226" s="262"/>
      <c r="AL226" s="219"/>
      <c r="AM226" s="219"/>
      <c r="AN226" s="219"/>
      <c r="AO226" s="219"/>
      <c r="AP226" s="219"/>
      <c r="AQ226" s="219"/>
      <c r="AR226" s="219"/>
      <c r="AS226" s="219"/>
      <c r="AT226" s="219"/>
      <c r="AU226" s="219"/>
      <c r="AV226" s="219"/>
      <c r="AW226" s="219"/>
      <c r="AX226" s="220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  <c r="CN226" s="41"/>
      <c r="CO226" s="41"/>
      <c r="CP226" s="41"/>
      <c r="CQ226" s="41"/>
      <c r="CR226" s="41"/>
      <c r="CS226" s="41"/>
      <c r="CT226" s="41"/>
      <c r="CU226" s="41"/>
      <c r="CV226" s="41"/>
      <c r="CW226" s="41"/>
      <c r="CX226" s="41"/>
      <c r="CY226" s="41"/>
      <c r="CZ226" s="41"/>
      <c r="DA226" s="41"/>
      <c r="DB226" s="41"/>
      <c r="DC226" s="41"/>
      <c r="DD226" s="41"/>
    </row>
    <row r="227" spans="1:108" ht="48" customHeight="1">
      <c r="A227" s="261"/>
      <c r="B227" s="219" t="s">
        <v>386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219"/>
      <c r="U227" s="219"/>
      <c r="V227" s="219"/>
      <c r="W227" s="219"/>
      <c r="X227" s="219"/>
      <c r="Y227" s="219"/>
      <c r="Z227" s="219"/>
      <c r="AA227" s="219"/>
      <c r="AB227" s="219"/>
      <c r="AC227" s="219"/>
      <c r="AD227" s="219"/>
      <c r="AE227" s="219"/>
      <c r="AF227" s="219"/>
      <c r="AG227" s="219"/>
      <c r="AH227" s="219"/>
      <c r="AI227" s="219"/>
      <c r="AJ227" s="220"/>
      <c r="AK227" s="262"/>
      <c r="AL227" s="219"/>
      <c r="AM227" s="219"/>
      <c r="AN227" s="219"/>
      <c r="AO227" s="219"/>
      <c r="AP227" s="219"/>
      <c r="AQ227" s="219"/>
      <c r="AR227" s="219"/>
      <c r="AS227" s="219"/>
      <c r="AT227" s="219"/>
      <c r="AU227" s="219"/>
      <c r="AV227" s="219"/>
      <c r="AW227" s="219"/>
      <c r="AX227" s="220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  <c r="DB227" s="41"/>
      <c r="DC227" s="41"/>
      <c r="DD227" s="41"/>
    </row>
    <row r="228" spans="1:108" ht="15.75">
      <c r="A228" s="261"/>
      <c r="B228" s="219" t="s">
        <v>387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219"/>
      <c r="U228" s="219"/>
      <c r="V228" s="219"/>
      <c r="W228" s="219"/>
      <c r="X228" s="219"/>
      <c r="Y228" s="219"/>
      <c r="Z228" s="219"/>
      <c r="AA228" s="219"/>
      <c r="AB228" s="219"/>
      <c r="AC228" s="219"/>
      <c r="AD228" s="219"/>
      <c r="AE228" s="219"/>
      <c r="AF228" s="219"/>
      <c r="AG228" s="219"/>
      <c r="AH228" s="219"/>
      <c r="AI228" s="219"/>
      <c r="AJ228" s="220"/>
      <c r="AK228" s="262"/>
      <c r="AL228" s="219"/>
      <c r="AM228" s="219"/>
      <c r="AN228" s="219"/>
      <c r="AO228" s="219"/>
      <c r="AP228" s="219"/>
      <c r="AQ228" s="219"/>
      <c r="AR228" s="219"/>
      <c r="AS228" s="219"/>
      <c r="AT228" s="219"/>
      <c r="AU228" s="219"/>
      <c r="AV228" s="219"/>
      <c r="AW228" s="219"/>
      <c r="AX228" s="220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  <c r="CM228" s="41"/>
      <c r="CN228" s="41"/>
      <c r="CO228" s="41"/>
      <c r="CP228" s="41"/>
      <c r="CQ228" s="41"/>
      <c r="CR228" s="41"/>
      <c r="CS228" s="41"/>
      <c r="CT228" s="41"/>
      <c r="CU228" s="41"/>
      <c r="CV228" s="41"/>
      <c r="CW228" s="41"/>
      <c r="CX228" s="41"/>
      <c r="CY228" s="41"/>
      <c r="CZ228" s="41"/>
      <c r="DA228" s="41"/>
      <c r="DB228" s="41"/>
      <c r="DC228" s="41"/>
      <c r="DD228" s="41"/>
    </row>
    <row r="229" spans="1:108" ht="15" customHeight="1">
      <c r="A229" s="269" t="s">
        <v>388</v>
      </c>
      <c r="B229" s="270"/>
      <c r="C229" s="270"/>
      <c r="D229" s="270"/>
      <c r="E229" s="270"/>
      <c r="F229" s="270"/>
      <c r="G229" s="270"/>
      <c r="H229" s="270"/>
      <c r="I229" s="270"/>
      <c r="J229" s="270"/>
      <c r="K229" s="270"/>
      <c r="L229" s="270"/>
      <c r="M229" s="270"/>
      <c r="N229" s="270"/>
      <c r="O229" s="270"/>
      <c r="P229" s="270"/>
      <c r="Q229" s="270"/>
      <c r="R229" s="270"/>
      <c r="S229" s="270"/>
      <c r="T229" s="270"/>
      <c r="U229" s="270"/>
      <c r="V229" s="270"/>
      <c r="W229" s="270"/>
      <c r="X229" s="270"/>
      <c r="Y229" s="270"/>
      <c r="Z229" s="270"/>
      <c r="AA229" s="270"/>
      <c r="AB229" s="270"/>
      <c r="AC229" s="270"/>
      <c r="AD229" s="270"/>
      <c r="AE229" s="270"/>
      <c r="AF229" s="270"/>
      <c r="AG229" s="270"/>
      <c r="AH229" s="270"/>
      <c r="AI229" s="270"/>
      <c r="AJ229" s="270"/>
      <c r="AK229" s="270"/>
      <c r="AL229" s="270"/>
      <c r="AM229" s="270"/>
      <c r="AN229" s="270"/>
      <c r="AO229" s="270"/>
      <c r="AP229" s="270"/>
      <c r="AQ229" s="270"/>
      <c r="AR229" s="270"/>
      <c r="AS229" s="270"/>
      <c r="AT229" s="270"/>
      <c r="AU229" s="270"/>
      <c r="AV229" s="270"/>
      <c r="AW229" s="270"/>
      <c r="AX229" s="270"/>
      <c r="AY229" s="270"/>
      <c r="AZ229" s="270"/>
      <c r="BA229" s="270"/>
      <c r="BB229" s="270"/>
      <c r="BC229" s="270"/>
      <c r="BD229" s="270"/>
      <c r="BE229" s="270"/>
      <c r="BF229" s="270"/>
      <c r="BG229" s="270"/>
      <c r="BH229" s="270"/>
      <c r="BI229" s="270"/>
      <c r="BJ229" s="270"/>
      <c r="BK229" s="270"/>
      <c r="BL229" s="270"/>
      <c r="BM229" s="270"/>
      <c r="BN229" s="270"/>
      <c r="BO229" s="270"/>
      <c r="BP229" s="270"/>
      <c r="BQ229" s="270"/>
      <c r="BR229" s="270"/>
      <c r="BS229" s="270"/>
      <c r="BT229" s="270"/>
      <c r="BU229" s="270"/>
      <c r="BV229" s="270"/>
      <c r="BW229" s="270"/>
      <c r="BX229" s="270"/>
      <c r="BY229" s="270"/>
      <c r="BZ229" s="270"/>
      <c r="CA229" s="270"/>
      <c r="CB229" s="270"/>
      <c r="CC229" s="270"/>
      <c r="CD229" s="270"/>
      <c r="CE229" s="270"/>
      <c r="CF229" s="270"/>
      <c r="CG229" s="270"/>
      <c r="CH229" s="270"/>
      <c r="CI229" s="270"/>
      <c r="CJ229" s="270"/>
      <c r="CK229" s="270"/>
      <c r="CL229" s="270"/>
      <c r="CM229" s="270"/>
      <c r="CN229" s="270"/>
      <c r="CO229" s="270"/>
      <c r="CP229" s="270"/>
      <c r="CQ229" s="270"/>
      <c r="CR229" s="270"/>
      <c r="CS229" s="270"/>
      <c r="CT229" s="270"/>
      <c r="CU229" s="270"/>
      <c r="CV229" s="270"/>
      <c r="CW229" s="270"/>
      <c r="CX229" s="270"/>
      <c r="CY229" s="270"/>
      <c r="CZ229" s="270"/>
      <c r="DA229" s="270"/>
      <c r="DB229" s="270"/>
      <c r="DC229" s="270"/>
      <c r="DD229" s="271"/>
    </row>
    <row r="230" spans="1:108" ht="15" customHeight="1">
      <c r="A230" s="261"/>
      <c r="B230" s="219" t="s">
        <v>389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219"/>
      <c r="U230" s="219"/>
      <c r="V230" s="219"/>
      <c r="W230" s="219"/>
      <c r="X230" s="219"/>
      <c r="Y230" s="219"/>
      <c r="Z230" s="219"/>
      <c r="AA230" s="219"/>
      <c r="AB230" s="219"/>
      <c r="AC230" s="219"/>
      <c r="AD230" s="219"/>
      <c r="AE230" s="219"/>
      <c r="AF230" s="219"/>
      <c r="AG230" s="219"/>
      <c r="AH230" s="219"/>
      <c r="AI230" s="219"/>
      <c r="AJ230" s="220"/>
      <c r="AK230" s="262"/>
      <c r="AL230" s="219"/>
      <c r="AM230" s="219"/>
      <c r="AN230" s="219"/>
      <c r="AO230" s="219"/>
      <c r="AP230" s="219"/>
      <c r="AQ230" s="219"/>
      <c r="AR230" s="219"/>
      <c r="AS230" s="219"/>
      <c r="AT230" s="219"/>
      <c r="AU230" s="219"/>
      <c r="AV230" s="219"/>
      <c r="AW230" s="219"/>
      <c r="AX230" s="220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  <c r="CN230" s="41"/>
      <c r="CO230" s="41"/>
      <c r="CP230" s="41"/>
      <c r="CQ230" s="41"/>
      <c r="CR230" s="41"/>
      <c r="CS230" s="41"/>
      <c r="CT230" s="41"/>
      <c r="CU230" s="41"/>
      <c r="CV230" s="41"/>
      <c r="CW230" s="41"/>
      <c r="CX230" s="41"/>
      <c r="CY230" s="41"/>
      <c r="CZ230" s="41"/>
      <c r="DA230" s="41"/>
      <c r="DB230" s="41"/>
      <c r="DC230" s="41"/>
      <c r="DD230" s="41"/>
    </row>
    <row r="231" spans="1:108" ht="15" customHeight="1">
      <c r="A231" s="261"/>
      <c r="B231" s="219" t="s">
        <v>390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219"/>
      <c r="U231" s="219"/>
      <c r="V231" s="219"/>
      <c r="W231" s="219"/>
      <c r="X231" s="219"/>
      <c r="Y231" s="219"/>
      <c r="Z231" s="219"/>
      <c r="AA231" s="219"/>
      <c r="AB231" s="219"/>
      <c r="AC231" s="219"/>
      <c r="AD231" s="219"/>
      <c r="AE231" s="219"/>
      <c r="AF231" s="219"/>
      <c r="AG231" s="219"/>
      <c r="AH231" s="219"/>
      <c r="AI231" s="219"/>
      <c r="AJ231" s="220"/>
      <c r="AK231" s="262"/>
      <c r="AL231" s="219"/>
      <c r="AM231" s="219"/>
      <c r="AN231" s="219"/>
      <c r="AO231" s="219"/>
      <c r="AP231" s="219"/>
      <c r="AQ231" s="219"/>
      <c r="AR231" s="219"/>
      <c r="AS231" s="219"/>
      <c r="AT231" s="219"/>
      <c r="AU231" s="219"/>
      <c r="AV231" s="219"/>
      <c r="AW231" s="219"/>
      <c r="AX231" s="220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</row>
    <row r="232" spans="1:108" ht="31.5" customHeight="1">
      <c r="A232" s="261"/>
      <c r="B232" s="219" t="s">
        <v>391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219"/>
      <c r="U232" s="219"/>
      <c r="V232" s="219"/>
      <c r="W232" s="219"/>
      <c r="X232" s="219"/>
      <c r="Y232" s="219"/>
      <c r="Z232" s="219"/>
      <c r="AA232" s="219"/>
      <c r="AB232" s="219"/>
      <c r="AC232" s="219"/>
      <c r="AD232" s="219"/>
      <c r="AE232" s="219"/>
      <c r="AF232" s="219"/>
      <c r="AG232" s="219"/>
      <c r="AH232" s="219"/>
      <c r="AI232" s="219"/>
      <c r="AJ232" s="220"/>
      <c r="AK232" s="262"/>
      <c r="AL232" s="219"/>
      <c r="AM232" s="219"/>
      <c r="AN232" s="219"/>
      <c r="AO232" s="219"/>
      <c r="AP232" s="219"/>
      <c r="AQ232" s="219"/>
      <c r="AR232" s="219"/>
      <c r="AS232" s="219"/>
      <c r="AT232" s="219"/>
      <c r="AU232" s="219"/>
      <c r="AV232" s="219"/>
      <c r="AW232" s="219"/>
      <c r="AX232" s="220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/>
      <c r="CU232" s="41"/>
      <c r="CV232" s="41"/>
      <c r="CW232" s="41"/>
      <c r="CX232" s="41"/>
      <c r="CY232" s="41"/>
      <c r="CZ232" s="41"/>
      <c r="DA232" s="41"/>
      <c r="DB232" s="41"/>
      <c r="DC232" s="41"/>
      <c r="DD232" s="41"/>
    </row>
    <row r="233" spans="1:108" ht="30.75" customHeight="1">
      <c r="A233" s="261"/>
      <c r="B233" s="219" t="s">
        <v>392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219"/>
      <c r="U233" s="219"/>
      <c r="V233" s="219"/>
      <c r="W233" s="219"/>
      <c r="X233" s="219"/>
      <c r="Y233" s="219"/>
      <c r="Z233" s="219"/>
      <c r="AA233" s="219"/>
      <c r="AB233" s="219"/>
      <c r="AC233" s="219"/>
      <c r="AD233" s="219"/>
      <c r="AE233" s="219"/>
      <c r="AF233" s="219"/>
      <c r="AG233" s="219"/>
      <c r="AH233" s="219"/>
      <c r="AI233" s="219"/>
      <c r="AJ233" s="220"/>
      <c r="AK233" s="262"/>
      <c r="AL233" s="219"/>
      <c r="AM233" s="219"/>
      <c r="AN233" s="219"/>
      <c r="AO233" s="219"/>
      <c r="AP233" s="219"/>
      <c r="AQ233" s="219"/>
      <c r="AR233" s="219"/>
      <c r="AS233" s="219"/>
      <c r="AT233" s="219"/>
      <c r="AU233" s="219"/>
      <c r="AV233" s="219"/>
      <c r="AW233" s="219"/>
      <c r="AX233" s="220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  <c r="DB233" s="41"/>
      <c r="DC233" s="41"/>
      <c r="DD233" s="41"/>
    </row>
    <row r="234" spans="1:108" ht="49.5" customHeight="1">
      <c r="A234" s="261"/>
      <c r="B234" s="219" t="s">
        <v>393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19"/>
      <c r="U234" s="219"/>
      <c r="V234" s="219"/>
      <c r="W234" s="219"/>
      <c r="X234" s="219"/>
      <c r="Y234" s="219"/>
      <c r="Z234" s="219"/>
      <c r="AA234" s="219"/>
      <c r="AB234" s="219"/>
      <c r="AC234" s="219"/>
      <c r="AD234" s="219"/>
      <c r="AE234" s="219"/>
      <c r="AF234" s="219"/>
      <c r="AG234" s="219"/>
      <c r="AH234" s="219"/>
      <c r="AI234" s="219"/>
      <c r="AJ234" s="220"/>
      <c r="AK234" s="262"/>
      <c r="AL234" s="219"/>
      <c r="AM234" s="219"/>
      <c r="AN234" s="219"/>
      <c r="AO234" s="219"/>
      <c r="AP234" s="219"/>
      <c r="AQ234" s="219"/>
      <c r="AR234" s="219"/>
      <c r="AS234" s="219"/>
      <c r="AT234" s="219"/>
      <c r="AU234" s="219"/>
      <c r="AV234" s="219"/>
      <c r="AW234" s="219"/>
      <c r="AX234" s="220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</row>
    <row r="235" spans="1:108" ht="48" customHeight="1">
      <c r="A235" s="261"/>
      <c r="B235" s="219" t="s">
        <v>394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19"/>
      <c r="U235" s="219"/>
      <c r="V235" s="219"/>
      <c r="W235" s="219"/>
      <c r="X235" s="219"/>
      <c r="Y235" s="219"/>
      <c r="Z235" s="219"/>
      <c r="AA235" s="219"/>
      <c r="AB235" s="219"/>
      <c r="AC235" s="219"/>
      <c r="AD235" s="219"/>
      <c r="AE235" s="219"/>
      <c r="AF235" s="219"/>
      <c r="AG235" s="219"/>
      <c r="AH235" s="219"/>
      <c r="AI235" s="219"/>
      <c r="AJ235" s="220"/>
      <c r="AK235" s="262"/>
      <c r="AL235" s="219"/>
      <c r="AM235" s="219"/>
      <c r="AN235" s="219"/>
      <c r="AO235" s="219"/>
      <c r="AP235" s="219"/>
      <c r="AQ235" s="219"/>
      <c r="AR235" s="219"/>
      <c r="AS235" s="219"/>
      <c r="AT235" s="219"/>
      <c r="AU235" s="219"/>
      <c r="AV235" s="219"/>
      <c r="AW235" s="219"/>
      <c r="AX235" s="220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</row>
    <row r="236" spans="1:108" ht="15.75">
      <c r="A236" s="261"/>
      <c r="B236" s="219" t="s">
        <v>395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19"/>
      <c r="U236" s="219"/>
      <c r="V236" s="219"/>
      <c r="W236" s="219"/>
      <c r="X236" s="219"/>
      <c r="Y236" s="219"/>
      <c r="Z236" s="219"/>
      <c r="AA236" s="219"/>
      <c r="AB236" s="219"/>
      <c r="AC236" s="219"/>
      <c r="AD236" s="219"/>
      <c r="AE236" s="219"/>
      <c r="AF236" s="219"/>
      <c r="AG236" s="219"/>
      <c r="AH236" s="219"/>
      <c r="AI236" s="219"/>
      <c r="AJ236" s="220"/>
      <c r="AK236" s="262"/>
      <c r="AL236" s="219"/>
      <c r="AM236" s="219"/>
      <c r="AN236" s="219"/>
      <c r="AO236" s="219"/>
      <c r="AP236" s="219"/>
      <c r="AQ236" s="219"/>
      <c r="AR236" s="219"/>
      <c r="AS236" s="219"/>
      <c r="AT236" s="219"/>
      <c r="AU236" s="219"/>
      <c r="AV236" s="219"/>
      <c r="AW236" s="219"/>
      <c r="AX236" s="220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  <c r="DB236" s="41"/>
      <c r="DC236" s="41"/>
      <c r="DD236" s="41"/>
    </row>
    <row r="237" spans="1:108" ht="15" customHeight="1">
      <c r="A237" s="261"/>
      <c r="B237" s="219" t="s">
        <v>396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19"/>
      <c r="U237" s="219"/>
      <c r="V237" s="219"/>
      <c r="W237" s="219"/>
      <c r="X237" s="219"/>
      <c r="Y237" s="219"/>
      <c r="Z237" s="219"/>
      <c r="AA237" s="219"/>
      <c r="AB237" s="219"/>
      <c r="AC237" s="219"/>
      <c r="AD237" s="219"/>
      <c r="AE237" s="219"/>
      <c r="AF237" s="219"/>
      <c r="AG237" s="219"/>
      <c r="AH237" s="219"/>
      <c r="AI237" s="219"/>
      <c r="AJ237" s="220"/>
      <c r="AK237" s="262"/>
      <c r="AL237" s="219"/>
      <c r="AM237" s="219"/>
      <c r="AN237" s="219"/>
      <c r="AO237" s="219"/>
      <c r="AP237" s="219"/>
      <c r="AQ237" s="219"/>
      <c r="AR237" s="219"/>
      <c r="AS237" s="219"/>
      <c r="AT237" s="219"/>
      <c r="AU237" s="219"/>
      <c r="AV237" s="219"/>
      <c r="AW237" s="219"/>
      <c r="AX237" s="220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/>
      <c r="CW237" s="41"/>
      <c r="CX237" s="41"/>
      <c r="CY237" s="41"/>
      <c r="CZ237" s="41"/>
      <c r="DA237" s="41"/>
      <c r="DB237" s="41"/>
      <c r="DC237" s="41"/>
      <c r="DD237" s="41"/>
    </row>
    <row r="238" spans="1:108" ht="15.75">
      <c r="A238" s="269" t="s">
        <v>397</v>
      </c>
      <c r="B238" s="270"/>
      <c r="C238" s="270"/>
      <c r="D238" s="270"/>
      <c r="E238" s="270"/>
      <c r="F238" s="270"/>
      <c r="G238" s="270"/>
      <c r="H238" s="270"/>
      <c r="I238" s="270"/>
      <c r="J238" s="270"/>
      <c r="K238" s="270"/>
      <c r="L238" s="270"/>
      <c r="M238" s="270"/>
      <c r="N238" s="270"/>
      <c r="O238" s="270"/>
      <c r="P238" s="270"/>
      <c r="Q238" s="270"/>
      <c r="R238" s="270"/>
      <c r="S238" s="270"/>
      <c r="T238" s="270"/>
      <c r="U238" s="270"/>
      <c r="V238" s="270"/>
      <c r="W238" s="270"/>
      <c r="X238" s="270"/>
      <c r="Y238" s="270"/>
      <c r="Z238" s="270"/>
      <c r="AA238" s="270"/>
      <c r="AB238" s="270"/>
      <c r="AC238" s="270"/>
      <c r="AD238" s="270"/>
      <c r="AE238" s="270"/>
      <c r="AF238" s="270"/>
      <c r="AG238" s="270"/>
      <c r="AH238" s="270"/>
      <c r="AI238" s="270"/>
      <c r="AJ238" s="270"/>
      <c r="AK238" s="270"/>
      <c r="AL238" s="270"/>
      <c r="AM238" s="270"/>
      <c r="AN238" s="270"/>
      <c r="AO238" s="270"/>
      <c r="AP238" s="270"/>
      <c r="AQ238" s="270"/>
      <c r="AR238" s="270"/>
      <c r="AS238" s="270"/>
      <c r="AT238" s="270"/>
      <c r="AU238" s="270"/>
      <c r="AV238" s="270"/>
      <c r="AW238" s="270"/>
      <c r="AX238" s="270"/>
      <c r="AY238" s="270"/>
      <c r="AZ238" s="270"/>
      <c r="BA238" s="270"/>
      <c r="BB238" s="270"/>
      <c r="BC238" s="270"/>
      <c r="BD238" s="270"/>
      <c r="BE238" s="270"/>
      <c r="BF238" s="270"/>
      <c r="BG238" s="270"/>
      <c r="BH238" s="270"/>
      <c r="BI238" s="270"/>
      <c r="BJ238" s="270"/>
      <c r="BK238" s="270"/>
      <c r="BL238" s="270"/>
      <c r="BM238" s="270"/>
      <c r="BN238" s="270"/>
      <c r="BO238" s="270"/>
      <c r="BP238" s="270"/>
      <c r="BQ238" s="270"/>
      <c r="BR238" s="270"/>
      <c r="BS238" s="270"/>
      <c r="BT238" s="270"/>
      <c r="BU238" s="270"/>
      <c r="BV238" s="270"/>
      <c r="BW238" s="270"/>
      <c r="BX238" s="270"/>
      <c r="BY238" s="270"/>
      <c r="BZ238" s="270"/>
      <c r="CA238" s="270"/>
      <c r="CB238" s="270"/>
      <c r="CC238" s="270"/>
      <c r="CD238" s="270"/>
      <c r="CE238" s="270"/>
      <c r="CF238" s="270"/>
      <c r="CG238" s="270"/>
      <c r="CH238" s="270"/>
      <c r="CI238" s="270"/>
      <c r="CJ238" s="270"/>
      <c r="CK238" s="270"/>
      <c r="CL238" s="270"/>
      <c r="CM238" s="270"/>
      <c r="CN238" s="270"/>
      <c r="CO238" s="270"/>
      <c r="CP238" s="270"/>
      <c r="CQ238" s="270"/>
      <c r="CR238" s="270"/>
      <c r="CS238" s="270"/>
      <c r="CT238" s="270"/>
      <c r="CU238" s="270"/>
      <c r="CV238" s="270"/>
      <c r="CW238" s="270"/>
      <c r="CX238" s="270"/>
      <c r="CY238" s="270"/>
      <c r="CZ238" s="270"/>
      <c r="DA238" s="270"/>
      <c r="DB238" s="270"/>
      <c r="DC238" s="270"/>
      <c r="DD238" s="271"/>
    </row>
    <row r="239" spans="1:108" ht="15" customHeight="1">
      <c r="A239" s="261"/>
      <c r="B239" s="219" t="s">
        <v>398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219"/>
      <c r="U239" s="219"/>
      <c r="V239" s="219"/>
      <c r="W239" s="219"/>
      <c r="X239" s="219"/>
      <c r="Y239" s="219"/>
      <c r="Z239" s="219"/>
      <c r="AA239" s="219"/>
      <c r="AB239" s="219"/>
      <c r="AC239" s="219"/>
      <c r="AD239" s="219"/>
      <c r="AE239" s="219"/>
      <c r="AF239" s="219"/>
      <c r="AG239" s="219"/>
      <c r="AH239" s="219"/>
      <c r="AI239" s="219"/>
      <c r="AJ239" s="220"/>
      <c r="AK239" s="262"/>
      <c r="AL239" s="219"/>
      <c r="AM239" s="219"/>
      <c r="AN239" s="219"/>
      <c r="AO239" s="219"/>
      <c r="AP239" s="219"/>
      <c r="AQ239" s="219"/>
      <c r="AR239" s="219"/>
      <c r="AS239" s="219"/>
      <c r="AT239" s="219"/>
      <c r="AU239" s="219"/>
      <c r="AV239" s="219"/>
      <c r="AW239" s="219"/>
      <c r="AX239" s="220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  <c r="DB239" s="41"/>
      <c r="DC239" s="41"/>
      <c r="DD239" s="41"/>
    </row>
    <row r="240" spans="1:108" ht="49.5" customHeight="1">
      <c r="A240" s="261"/>
      <c r="B240" s="219" t="s">
        <v>399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219"/>
      <c r="U240" s="219"/>
      <c r="V240" s="219"/>
      <c r="W240" s="219"/>
      <c r="X240" s="219"/>
      <c r="Y240" s="219"/>
      <c r="Z240" s="219"/>
      <c r="AA240" s="219"/>
      <c r="AB240" s="219"/>
      <c r="AC240" s="219"/>
      <c r="AD240" s="219"/>
      <c r="AE240" s="219"/>
      <c r="AF240" s="219"/>
      <c r="AG240" s="219"/>
      <c r="AH240" s="219"/>
      <c r="AI240" s="219"/>
      <c r="AJ240" s="220"/>
      <c r="AK240" s="262"/>
      <c r="AL240" s="219"/>
      <c r="AM240" s="219"/>
      <c r="AN240" s="219"/>
      <c r="AO240" s="219"/>
      <c r="AP240" s="219"/>
      <c r="AQ240" s="219"/>
      <c r="AR240" s="219"/>
      <c r="AS240" s="219"/>
      <c r="AT240" s="219"/>
      <c r="AU240" s="219"/>
      <c r="AV240" s="219"/>
      <c r="AW240" s="219"/>
      <c r="AX240" s="220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CK240" s="41"/>
      <c r="CL240" s="41"/>
      <c r="CM240" s="41"/>
      <c r="CN240" s="41"/>
      <c r="CO240" s="41"/>
      <c r="CP240" s="41"/>
      <c r="CQ240" s="41"/>
      <c r="CR240" s="41"/>
      <c r="CS240" s="41"/>
      <c r="CT240" s="41"/>
      <c r="CU240" s="41"/>
      <c r="CV240" s="41"/>
      <c r="CW240" s="41"/>
      <c r="CX240" s="41"/>
      <c r="CY240" s="41"/>
      <c r="CZ240" s="41"/>
      <c r="DA240" s="41"/>
      <c r="DB240" s="41"/>
      <c r="DC240" s="41"/>
      <c r="DD240" s="41"/>
    </row>
    <row r="241" spans="1:108" ht="33" customHeight="1">
      <c r="A241" s="261"/>
      <c r="B241" s="219" t="s">
        <v>400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19"/>
      <c r="U241" s="219"/>
      <c r="V241" s="219"/>
      <c r="W241" s="219"/>
      <c r="X241" s="219"/>
      <c r="Y241" s="219"/>
      <c r="Z241" s="219"/>
      <c r="AA241" s="219"/>
      <c r="AB241" s="219"/>
      <c r="AC241" s="219"/>
      <c r="AD241" s="219"/>
      <c r="AE241" s="219"/>
      <c r="AF241" s="219"/>
      <c r="AG241" s="219"/>
      <c r="AH241" s="219"/>
      <c r="AI241" s="219"/>
      <c r="AJ241" s="220"/>
      <c r="AK241" s="262"/>
      <c r="AL241" s="219"/>
      <c r="AM241" s="219"/>
      <c r="AN241" s="219"/>
      <c r="AO241" s="219"/>
      <c r="AP241" s="219"/>
      <c r="AQ241" s="219"/>
      <c r="AR241" s="219"/>
      <c r="AS241" s="219"/>
      <c r="AT241" s="219"/>
      <c r="AU241" s="219"/>
      <c r="AV241" s="219"/>
      <c r="AW241" s="219"/>
      <c r="AX241" s="220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</row>
    <row r="242" spans="1:108" ht="31.5" customHeight="1">
      <c r="A242" s="261"/>
      <c r="B242" s="219" t="s">
        <v>401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19"/>
      <c r="U242" s="219"/>
      <c r="V242" s="219"/>
      <c r="W242" s="219"/>
      <c r="X242" s="219"/>
      <c r="Y242" s="219"/>
      <c r="Z242" s="219"/>
      <c r="AA242" s="219"/>
      <c r="AB242" s="219"/>
      <c r="AC242" s="219"/>
      <c r="AD242" s="219"/>
      <c r="AE242" s="219"/>
      <c r="AF242" s="219"/>
      <c r="AG242" s="219"/>
      <c r="AH242" s="219"/>
      <c r="AI242" s="219"/>
      <c r="AJ242" s="220"/>
      <c r="AK242" s="262"/>
      <c r="AL242" s="219"/>
      <c r="AM242" s="219"/>
      <c r="AN242" s="219"/>
      <c r="AO242" s="219"/>
      <c r="AP242" s="219"/>
      <c r="AQ242" s="219"/>
      <c r="AR242" s="219"/>
      <c r="AS242" s="219"/>
      <c r="AT242" s="219"/>
      <c r="AU242" s="219"/>
      <c r="AV242" s="219"/>
      <c r="AW242" s="219"/>
      <c r="AX242" s="220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</row>
    <row r="243" spans="1:108" ht="33" customHeight="1">
      <c r="A243" s="261"/>
      <c r="B243" s="219" t="s">
        <v>402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19"/>
      <c r="U243" s="219"/>
      <c r="V243" s="219"/>
      <c r="W243" s="219"/>
      <c r="X243" s="219"/>
      <c r="Y243" s="219"/>
      <c r="Z243" s="219"/>
      <c r="AA243" s="219"/>
      <c r="AB243" s="219"/>
      <c r="AC243" s="219"/>
      <c r="AD243" s="219"/>
      <c r="AE243" s="219"/>
      <c r="AF243" s="219"/>
      <c r="AG243" s="219"/>
      <c r="AH243" s="219"/>
      <c r="AI243" s="219"/>
      <c r="AJ243" s="220"/>
      <c r="AK243" s="262"/>
      <c r="AL243" s="219"/>
      <c r="AM243" s="219"/>
      <c r="AN243" s="219"/>
      <c r="AO243" s="219"/>
      <c r="AP243" s="219"/>
      <c r="AQ243" s="219"/>
      <c r="AR243" s="219"/>
      <c r="AS243" s="219"/>
      <c r="AT243" s="219"/>
      <c r="AU243" s="219"/>
      <c r="AV243" s="219"/>
      <c r="AW243" s="219"/>
      <c r="AX243" s="220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</row>
    <row r="244" spans="1:108" ht="15.75">
      <c r="A244" s="269" t="s">
        <v>403</v>
      </c>
      <c r="B244" s="270"/>
      <c r="C244" s="270"/>
      <c r="D244" s="270"/>
      <c r="E244" s="270"/>
      <c r="F244" s="270"/>
      <c r="G244" s="270"/>
      <c r="H244" s="270"/>
      <c r="I244" s="270"/>
      <c r="J244" s="270"/>
      <c r="K244" s="270"/>
      <c r="L244" s="270"/>
      <c r="M244" s="270"/>
      <c r="N244" s="270"/>
      <c r="O244" s="270"/>
      <c r="P244" s="270"/>
      <c r="Q244" s="270"/>
      <c r="R244" s="270"/>
      <c r="S244" s="270"/>
      <c r="T244" s="270"/>
      <c r="U244" s="270"/>
      <c r="V244" s="270"/>
      <c r="W244" s="270"/>
      <c r="X244" s="270"/>
      <c r="Y244" s="270"/>
      <c r="Z244" s="270"/>
      <c r="AA244" s="270"/>
      <c r="AB244" s="270"/>
      <c r="AC244" s="270"/>
      <c r="AD244" s="270"/>
      <c r="AE244" s="270"/>
      <c r="AF244" s="270"/>
      <c r="AG244" s="270"/>
      <c r="AH244" s="270"/>
      <c r="AI244" s="270"/>
      <c r="AJ244" s="270"/>
      <c r="AK244" s="270"/>
      <c r="AL244" s="270"/>
      <c r="AM244" s="270"/>
      <c r="AN244" s="270"/>
      <c r="AO244" s="270"/>
      <c r="AP244" s="270"/>
      <c r="AQ244" s="270"/>
      <c r="AR244" s="270"/>
      <c r="AS244" s="270"/>
      <c r="AT244" s="270"/>
      <c r="AU244" s="270"/>
      <c r="AV244" s="270"/>
      <c r="AW244" s="270"/>
      <c r="AX244" s="270"/>
      <c r="AY244" s="270"/>
      <c r="AZ244" s="270"/>
      <c r="BA244" s="270"/>
      <c r="BB244" s="270"/>
      <c r="BC244" s="270"/>
      <c r="BD244" s="270"/>
      <c r="BE244" s="270"/>
      <c r="BF244" s="270"/>
      <c r="BG244" s="270"/>
      <c r="BH244" s="270"/>
      <c r="BI244" s="270"/>
      <c r="BJ244" s="270"/>
      <c r="BK244" s="270"/>
      <c r="BL244" s="270"/>
      <c r="BM244" s="270"/>
      <c r="BN244" s="270"/>
      <c r="BO244" s="270"/>
      <c r="BP244" s="270"/>
      <c r="BQ244" s="270"/>
      <c r="BR244" s="270"/>
      <c r="BS244" s="270"/>
      <c r="BT244" s="270"/>
      <c r="BU244" s="270"/>
      <c r="BV244" s="270"/>
      <c r="BW244" s="270"/>
      <c r="BX244" s="270"/>
      <c r="BY244" s="270"/>
      <c r="BZ244" s="270"/>
      <c r="CA244" s="270"/>
      <c r="CB244" s="270"/>
      <c r="CC244" s="270"/>
      <c r="CD244" s="270"/>
      <c r="CE244" s="270"/>
      <c r="CF244" s="270"/>
      <c r="CG244" s="270"/>
      <c r="CH244" s="270"/>
      <c r="CI244" s="270"/>
      <c r="CJ244" s="270"/>
      <c r="CK244" s="270"/>
      <c r="CL244" s="270"/>
      <c r="CM244" s="270"/>
      <c r="CN244" s="270"/>
      <c r="CO244" s="270"/>
      <c r="CP244" s="270"/>
      <c r="CQ244" s="270"/>
      <c r="CR244" s="270"/>
      <c r="CS244" s="270"/>
      <c r="CT244" s="270"/>
      <c r="CU244" s="270"/>
      <c r="CV244" s="270"/>
      <c r="CW244" s="270"/>
      <c r="CX244" s="270"/>
      <c r="CY244" s="270"/>
      <c r="CZ244" s="270"/>
      <c r="DA244" s="270"/>
      <c r="DB244" s="270"/>
      <c r="DC244" s="270"/>
      <c r="DD244" s="271"/>
    </row>
    <row r="245" spans="1:108" ht="15" customHeight="1">
      <c r="A245" s="261"/>
      <c r="B245" s="219" t="s">
        <v>404</v>
      </c>
      <c r="C245" s="219"/>
      <c r="D245" s="219"/>
      <c r="E245" s="219"/>
      <c r="F245" s="219"/>
      <c r="G245" s="219"/>
      <c r="H245" s="219"/>
      <c r="I245" s="219"/>
      <c r="J245" s="219"/>
      <c r="K245" s="219"/>
      <c r="L245" s="219"/>
      <c r="M245" s="219"/>
      <c r="N245" s="219"/>
      <c r="O245" s="219"/>
      <c r="P245" s="219"/>
      <c r="Q245" s="219"/>
      <c r="R245" s="219"/>
      <c r="S245" s="219"/>
      <c r="T245" s="219"/>
      <c r="U245" s="219"/>
      <c r="V245" s="219"/>
      <c r="W245" s="219"/>
      <c r="X245" s="219"/>
      <c r="Y245" s="219"/>
      <c r="Z245" s="219"/>
      <c r="AA245" s="219"/>
      <c r="AB245" s="219"/>
      <c r="AC245" s="219"/>
      <c r="AD245" s="219"/>
      <c r="AE245" s="219"/>
      <c r="AF245" s="219"/>
      <c r="AG245" s="219"/>
      <c r="AH245" s="219"/>
      <c r="AI245" s="219"/>
      <c r="AJ245" s="220"/>
      <c r="AK245" s="262"/>
      <c r="AL245" s="219"/>
      <c r="AM245" s="219"/>
      <c r="AN245" s="219"/>
      <c r="AO245" s="219"/>
      <c r="AP245" s="219"/>
      <c r="AQ245" s="219"/>
      <c r="AR245" s="219"/>
      <c r="AS245" s="219"/>
      <c r="AT245" s="219"/>
      <c r="AU245" s="219"/>
      <c r="AV245" s="219"/>
      <c r="AW245" s="219"/>
      <c r="AX245" s="220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</row>
    <row r="246" spans="1:108" ht="48" customHeight="1">
      <c r="A246" s="261"/>
      <c r="B246" s="219" t="s">
        <v>405</v>
      </c>
      <c r="C246" s="219"/>
      <c r="D246" s="219"/>
      <c r="E246" s="219"/>
      <c r="F246" s="219"/>
      <c r="G246" s="219"/>
      <c r="H246" s="219"/>
      <c r="I246" s="219"/>
      <c r="J246" s="219"/>
      <c r="K246" s="219"/>
      <c r="L246" s="219"/>
      <c r="M246" s="219"/>
      <c r="N246" s="219"/>
      <c r="O246" s="219"/>
      <c r="P246" s="219"/>
      <c r="Q246" s="219"/>
      <c r="R246" s="219"/>
      <c r="S246" s="219"/>
      <c r="T246" s="219"/>
      <c r="U246" s="219"/>
      <c r="V246" s="219"/>
      <c r="W246" s="219"/>
      <c r="X246" s="219"/>
      <c r="Y246" s="219"/>
      <c r="Z246" s="219"/>
      <c r="AA246" s="219"/>
      <c r="AB246" s="219"/>
      <c r="AC246" s="219"/>
      <c r="AD246" s="219"/>
      <c r="AE246" s="219"/>
      <c r="AF246" s="219"/>
      <c r="AG246" s="219"/>
      <c r="AH246" s="219"/>
      <c r="AI246" s="219"/>
      <c r="AJ246" s="220"/>
      <c r="AK246" s="262"/>
      <c r="AL246" s="219"/>
      <c r="AM246" s="219"/>
      <c r="AN246" s="219"/>
      <c r="AO246" s="219"/>
      <c r="AP246" s="219"/>
      <c r="AQ246" s="219"/>
      <c r="AR246" s="219"/>
      <c r="AS246" s="219"/>
      <c r="AT246" s="219"/>
      <c r="AU246" s="219"/>
      <c r="AV246" s="219"/>
      <c r="AW246" s="219"/>
      <c r="AX246" s="220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</row>
    <row r="247" spans="1:108" ht="48" customHeight="1">
      <c r="A247" s="261"/>
      <c r="B247" s="219" t="s">
        <v>406</v>
      </c>
      <c r="C247" s="219"/>
      <c r="D247" s="219"/>
      <c r="E247" s="219"/>
      <c r="F247" s="219"/>
      <c r="G247" s="219"/>
      <c r="H247" s="219"/>
      <c r="I247" s="219"/>
      <c r="J247" s="219"/>
      <c r="K247" s="219"/>
      <c r="L247" s="219"/>
      <c r="M247" s="219"/>
      <c r="N247" s="219"/>
      <c r="O247" s="219"/>
      <c r="P247" s="219"/>
      <c r="Q247" s="219"/>
      <c r="R247" s="219"/>
      <c r="S247" s="219"/>
      <c r="T247" s="219"/>
      <c r="U247" s="219"/>
      <c r="V247" s="219"/>
      <c r="W247" s="219"/>
      <c r="X247" s="219"/>
      <c r="Y247" s="219"/>
      <c r="Z247" s="219"/>
      <c r="AA247" s="219"/>
      <c r="AB247" s="219"/>
      <c r="AC247" s="219"/>
      <c r="AD247" s="219"/>
      <c r="AE247" s="219"/>
      <c r="AF247" s="219"/>
      <c r="AG247" s="219"/>
      <c r="AH247" s="219"/>
      <c r="AI247" s="219"/>
      <c r="AJ247" s="220"/>
      <c r="AK247" s="262"/>
      <c r="AL247" s="219"/>
      <c r="AM247" s="219"/>
      <c r="AN247" s="219"/>
      <c r="AO247" s="219"/>
      <c r="AP247" s="219"/>
      <c r="AQ247" s="219"/>
      <c r="AR247" s="219"/>
      <c r="AS247" s="219"/>
      <c r="AT247" s="219"/>
      <c r="AU247" s="219"/>
      <c r="AV247" s="219"/>
      <c r="AW247" s="219"/>
      <c r="AX247" s="220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</row>
    <row r="248" spans="1:108" ht="15.75">
      <c r="A248" s="269" t="s">
        <v>407</v>
      </c>
      <c r="B248" s="270"/>
      <c r="C248" s="270"/>
      <c r="D248" s="270"/>
      <c r="E248" s="270"/>
      <c r="F248" s="270"/>
      <c r="G248" s="270"/>
      <c r="H248" s="270"/>
      <c r="I248" s="270"/>
      <c r="J248" s="270"/>
      <c r="K248" s="270"/>
      <c r="L248" s="270"/>
      <c r="M248" s="270"/>
      <c r="N248" s="270"/>
      <c r="O248" s="270"/>
      <c r="P248" s="270"/>
      <c r="Q248" s="270"/>
      <c r="R248" s="270"/>
      <c r="S248" s="270"/>
      <c r="T248" s="270"/>
      <c r="U248" s="270"/>
      <c r="V248" s="270"/>
      <c r="W248" s="270"/>
      <c r="X248" s="270"/>
      <c r="Y248" s="270"/>
      <c r="Z248" s="270"/>
      <c r="AA248" s="270"/>
      <c r="AB248" s="270"/>
      <c r="AC248" s="270"/>
      <c r="AD248" s="270"/>
      <c r="AE248" s="270"/>
      <c r="AF248" s="270"/>
      <c r="AG248" s="270"/>
      <c r="AH248" s="270"/>
      <c r="AI248" s="270"/>
      <c r="AJ248" s="270"/>
      <c r="AK248" s="270"/>
      <c r="AL248" s="270"/>
      <c r="AM248" s="270"/>
      <c r="AN248" s="270"/>
      <c r="AO248" s="270"/>
      <c r="AP248" s="270"/>
      <c r="AQ248" s="270"/>
      <c r="AR248" s="270"/>
      <c r="AS248" s="270"/>
      <c r="AT248" s="270"/>
      <c r="AU248" s="270"/>
      <c r="AV248" s="270"/>
      <c r="AW248" s="270"/>
      <c r="AX248" s="270"/>
      <c r="AY248" s="270"/>
      <c r="AZ248" s="270"/>
      <c r="BA248" s="270"/>
      <c r="BB248" s="270"/>
      <c r="BC248" s="270"/>
      <c r="BD248" s="270"/>
      <c r="BE248" s="270"/>
      <c r="BF248" s="270"/>
      <c r="BG248" s="270"/>
      <c r="BH248" s="270"/>
      <c r="BI248" s="270"/>
      <c r="BJ248" s="270"/>
      <c r="BK248" s="270"/>
      <c r="BL248" s="270"/>
      <c r="BM248" s="270"/>
      <c r="BN248" s="270"/>
      <c r="BO248" s="270"/>
      <c r="BP248" s="270"/>
      <c r="BQ248" s="270"/>
      <c r="BR248" s="270"/>
      <c r="BS248" s="270"/>
      <c r="BT248" s="270"/>
      <c r="BU248" s="270"/>
      <c r="BV248" s="270"/>
      <c r="BW248" s="270"/>
      <c r="BX248" s="270"/>
      <c r="BY248" s="270"/>
      <c r="BZ248" s="270"/>
      <c r="CA248" s="270"/>
      <c r="CB248" s="270"/>
      <c r="CC248" s="270"/>
      <c r="CD248" s="270"/>
      <c r="CE248" s="270"/>
      <c r="CF248" s="270"/>
      <c r="CG248" s="270"/>
      <c r="CH248" s="270"/>
      <c r="CI248" s="270"/>
      <c r="CJ248" s="270"/>
      <c r="CK248" s="270"/>
      <c r="CL248" s="270"/>
      <c r="CM248" s="270"/>
      <c r="CN248" s="270"/>
      <c r="CO248" s="270"/>
      <c r="CP248" s="270"/>
      <c r="CQ248" s="270"/>
      <c r="CR248" s="270"/>
      <c r="CS248" s="270"/>
      <c r="CT248" s="270"/>
      <c r="CU248" s="270"/>
      <c r="CV248" s="270"/>
      <c r="CW248" s="270"/>
      <c r="CX248" s="270"/>
      <c r="CY248" s="270"/>
      <c r="CZ248" s="270"/>
      <c r="DA248" s="270"/>
      <c r="DB248" s="270"/>
      <c r="DC248" s="270"/>
      <c r="DD248" s="271"/>
    </row>
    <row r="249" spans="1:108" ht="15" customHeight="1">
      <c r="A249" s="261"/>
      <c r="B249" s="219" t="s">
        <v>408</v>
      </c>
      <c r="C249" s="219"/>
      <c r="D249" s="219"/>
      <c r="E249" s="219"/>
      <c r="F249" s="219"/>
      <c r="G249" s="219"/>
      <c r="H249" s="219"/>
      <c r="I249" s="219"/>
      <c r="J249" s="219"/>
      <c r="K249" s="219"/>
      <c r="L249" s="219"/>
      <c r="M249" s="219"/>
      <c r="N249" s="219"/>
      <c r="O249" s="219"/>
      <c r="P249" s="219"/>
      <c r="Q249" s="219"/>
      <c r="R249" s="219"/>
      <c r="S249" s="219"/>
      <c r="T249" s="219"/>
      <c r="U249" s="219"/>
      <c r="V249" s="219"/>
      <c r="W249" s="219"/>
      <c r="X249" s="219"/>
      <c r="Y249" s="219"/>
      <c r="Z249" s="219"/>
      <c r="AA249" s="219"/>
      <c r="AB249" s="219"/>
      <c r="AC249" s="219"/>
      <c r="AD249" s="219"/>
      <c r="AE249" s="219"/>
      <c r="AF249" s="219"/>
      <c r="AG249" s="219"/>
      <c r="AH249" s="219"/>
      <c r="AI249" s="219"/>
      <c r="AJ249" s="220"/>
      <c r="AK249" s="262"/>
      <c r="AL249" s="219"/>
      <c r="AM249" s="219"/>
      <c r="AN249" s="219"/>
      <c r="AO249" s="219"/>
      <c r="AP249" s="219"/>
      <c r="AQ249" s="219"/>
      <c r="AR249" s="219"/>
      <c r="AS249" s="219"/>
      <c r="AT249" s="219"/>
      <c r="AU249" s="219"/>
      <c r="AV249" s="219"/>
      <c r="AW249" s="219"/>
      <c r="AX249" s="220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C249" s="41"/>
      <c r="DD249" s="41"/>
    </row>
    <row r="250" spans="1:108" ht="49.5" customHeight="1">
      <c r="A250" s="261"/>
      <c r="B250" s="219" t="s">
        <v>409</v>
      </c>
      <c r="C250" s="219"/>
      <c r="D250" s="219"/>
      <c r="E250" s="219"/>
      <c r="F250" s="219"/>
      <c r="G250" s="219"/>
      <c r="H250" s="219"/>
      <c r="I250" s="219"/>
      <c r="J250" s="219"/>
      <c r="K250" s="219"/>
      <c r="L250" s="219"/>
      <c r="M250" s="219"/>
      <c r="N250" s="219"/>
      <c r="O250" s="219"/>
      <c r="P250" s="219"/>
      <c r="Q250" s="219"/>
      <c r="R250" s="219"/>
      <c r="S250" s="219"/>
      <c r="T250" s="219"/>
      <c r="U250" s="219"/>
      <c r="V250" s="219"/>
      <c r="W250" s="219"/>
      <c r="X250" s="219"/>
      <c r="Y250" s="219"/>
      <c r="Z250" s="219"/>
      <c r="AA250" s="219"/>
      <c r="AB250" s="219"/>
      <c r="AC250" s="219"/>
      <c r="AD250" s="219"/>
      <c r="AE250" s="219"/>
      <c r="AF250" s="219"/>
      <c r="AG250" s="219"/>
      <c r="AH250" s="219"/>
      <c r="AI250" s="219"/>
      <c r="AJ250" s="220"/>
      <c r="AK250" s="262"/>
      <c r="AL250" s="219"/>
      <c r="AM250" s="219"/>
      <c r="AN250" s="219"/>
      <c r="AO250" s="219"/>
      <c r="AP250" s="219"/>
      <c r="AQ250" s="219"/>
      <c r="AR250" s="219"/>
      <c r="AS250" s="219"/>
      <c r="AT250" s="219"/>
      <c r="AU250" s="219"/>
      <c r="AV250" s="219"/>
      <c r="AW250" s="219"/>
      <c r="AX250" s="220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</row>
    <row r="251" spans="1:108" ht="46.5" customHeight="1">
      <c r="A251" s="261"/>
      <c r="B251" s="219" t="s">
        <v>410</v>
      </c>
      <c r="C251" s="219"/>
      <c r="D251" s="219"/>
      <c r="E251" s="219"/>
      <c r="F251" s="219"/>
      <c r="G251" s="219"/>
      <c r="H251" s="219"/>
      <c r="I251" s="219"/>
      <c r="J251" s="219"/>
      <c r="K251" s="219"/>
      <c r="L251" s="219"/>
      <c r="M251" s="219"/>
      <c r="N251" s="219"/>
      <c r="O251" s="219"/>
      <c r="P251" s="219"/>
      <c r="Q251" s="219"/>
      <c r="R251" s="219"/>
      <c r="S251" s="219"/>
      <c r="T251" s="219"/>
      <c r="U251" s="219"/>
      <c r="V251" s="219"/>
      <c r="W251" s="219"/>
      <c r="X251" s="219"/>
      <c r="Y251" s="219"/>
      <c r="Z251" s="219"/>
      <c r="AA251" s="219"/>
      <c r="AB251" s="219"/>
      <c r="AC251" s="219"/>
      <c r="AD251" s="219"/>
      <c r="AE251" s="219"/>
      <c r="AF251" s="219"/>
      <c r="AG251" s="219"/>
      <c r="AH251" s="219"/>
      <c r="AI251" s="219"/>
      <c r="AJ251" s="220"/>
      <c r="AK251" s="262"/>
      <c r="AL251" s="219"/>
      <c r="AM251" s="219"/>
      <c r="AN251" s="219"/>
      <c r="AO251" s="219"/>
      <c r="AP251" s="219"/>
      <c r="AQ251" s="219"/>
      <c r="AR251" s="219"/>
      <c r="AS251" s="219"/>
      <c r="AT251" s="219"/>
      <c r="AU251" s="219"/>
      <c r="AV251" s="219"/>
      <c r="AW251" s="219"/>
      <c r="AX251" s="220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  <c r="DB251" s="41"/>
      <c r="DC251" s="41"/>
      <c r="DD251" s="41"/>
    </row>
    <row r="252" spans="1:108" ht="47.25" customHeight="1">
      <c r="A252" s="261"/>
      <c r="B252" s="219" t="s">
        <v>411</v>
      </c>
      <c r="C252" s="219"/>
      <c r="D252" s="219"/>
      <c r="E252" s="219"/>
      <c r="F252" s="219"/>
      <c r="G252" s="219"/>
      <c r="H252" s="219"/>
      <c r="I252" s="219"/>
      <c r="J252" s="219"/>
      <c r="K252" s="219"/>
      <c r="L252" s="219"/>
      <c r="M252" s="219"/>
      <c r="N252" s="219"/>
      <c r="O252" s="219"/>
      <c r="P252" s="219"/>
      <c r="Q252" s="219"/>
      <c r="R252" s="219"/>
      <c r="S252" s="219"/>
      <c r="T252" s="219"/>
      <c r="U252" s="219"/>
      <c r="V252" s="219"/>
      <c r="W252" s="219"/>
      <c r="X252" s="219"/>
      <c r="Y252" s="219"/>
      <c r="Z252" s="219"/>
      <c r="AA252" s="219"/>
      <c r="AB252" s="219"/>
      <c r="AC252" s="219"/>
      <c r="AD252" s="219"/>
      <c r="AE252" s="219"/>
      <c r="AF252" s="219"/>
      <c r="AG252" s="219"/>
      <c r="AH252" s="219"/>
      <c r="AI252" s="219"/>
      <c r="AJ252" s="220"/>
      <c r="AK252" s="262"/>
      <c r="AL252" s="219"/>
      <c r="AM252" s="219"/>
      <c r="AN252" s="219"/>
      <c r="AO252" s="219"/>
      <c r="AP252" s="219"/>
      <c r="AQ252" s="219"/>
      <c r="AR252" s="219"/>
      <c r="AS252" s="219"/>
      <c r="AT252" s="219"/>
      <c r="AU252" s="219"/>
      <c r="AV252" s="219"/>
      <c r="AW252" s="219"/>
      <c r="AX252" s="220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</row>
    <row r="253" spans="1:108" ht="47.25" customHeight="1">
      <c r="A253" s="261"/>
      <c r="B253" s="219" t="s">
        <v>412</v>
      </c>
      <c r="C253" s="219"/>
      <c r="D253" s="219"/>
      <c r="E253" s="219"/>
      <c r="F253" s="219"/>
      <c r="G253" s="219"/>
      <c r="H253" s="219"/>
      <c r="I253" s="219"/>
      <c r="J253" s="219"/>
      <c r="K253" s="219"/>
      <c r="L253" s="219"/>
      <c r="M253" s="219"/>
      <c r="N253" s="219"/>
      <c r="O253" s="219"/>
      <c r="P253" s="219"/>
      <c r="Q253" s="219"/>
      <c r="R253" s="219"/>
      <c r="S253" s="219"/>
      <c r="T253" s="219"/>
      <c r="U253" s="219"/>
      <c r="V253" s="219"/>
      <c r="W253" s="219"/>
      <c r="X253" s="219"/>
      <c r="Y253" s="219"/>
      <c r="Z253" s="219"/>
      <c r="AA253" s="219"/>
      <c r="AB253" s="219"/>
      <c r="AC253" s="219"/>
      <c r="AD253" s="219"/>
      <c r="AE253" s="219"/>
      <c r="AF253" s="219"/>
      <c r="AG253" s="219"/>
      <c r="AH253" s="219"/>
      <c r="AI253" s="219"/>
      <c r="AJ253" s="220"/>
      <c r="AK253" s="262"/>
      <c r="AL253" s="219"/>
      <c r="AM253" s="219"/>
      <c r="AN253" s="219"/>
      <c r="AO253" s="219"/>
      <c r="AP253" s="219"/>
      <c r="AQ253" s="219"/>
      <c r="AR253" s="219"/>
      <c r="AS253" s="219"/>
      <c r="AT253" s="219"/>
      <c r="AU253" s="219"/>
      <c r="AV253" s="219"/>
      <c r="AW253" s="219"/>
      <c r="AX253" s="220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</row>
    <row r="254" spans="1:108" ht="32.25" customHeight="1">
      <c r="A254" s="261"/>
      <c r="B254" s="219" t="s">
        <v>413</v>
      </c>
      <c r="C254" s="219"/>
      <c r="D254" s="219"/>
      <c r="E254" s="219"/>
      <c r="F254" s="219"/>
      <c r="G254" s="219"/>
      <c r="H254" s="219"/>
      <c r="I254" s="219"/>
      <c r="J254" s="219"/>
      <c r="K254" s="219"/>
      <c r="L254" s="219"/>
      <c r="M254" s="219"/>
      <c r="N254" s="219"/>
      <c r="O254" s="219"/>
      <c r="P254" s="219"/>
      <c r="Q254" s="219"/>
      <c r="R254" s="219"/>
      <c r="S254" s="219"/>
      <c r="T254" s="219"/>
      <c r="U254" s="219"/>
      <c r="V254" s="219"/>
      <c r="W254" s="219"/>
      <c r="X254" s="219"/>
      <c r="Y254" s="219"/>
      <c r="Z254" s="219"/>
      <c r="AA254" s="219"/>
      <c r="AB254" s="219"/>
      <c r="AC254" s="219"/>
      <c r="AD254" s="219"/>
      <c r="AE254" s="219"/>
      <c r="AF254" s="219"/>
      <c r="AG254" s="219"/>
      <c r="AH254" s="219"/>
      <c r="AI254" s="219"/>
      <c r="AJ254" s="220"/>
      <c r="AK254" s="262"/>
      <c r="AL254" s="219"/>
      <c r="AM254" s="219"/>
      <c r="AN254" s="219"/>
      <c r="AO254" s="219"/>
      <c r="AP254" s="219"/>
      <c r="AQ254" s="219"/>
      <c r="AR254" s="219"/>
      <c r="AS254" s="219"/>
      <c r="AT254" s="219"/>
      <c r="AU254" s="219"/>
      <c r="AV254" s="219"/>
      <c r="AW254" s="219"/>
      <c r="AX254" s="220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  <c r="CZ254" s="41"/>
      <c r="DA254" s="41"/>
      <c r="DB254" s="41"/>
      <c r="DC254" s="41"/>
      <c r="DD254" s="41"/>
    </row>
    <row r="255" spans="1:108" ht="49.5" customHeight="1">
      <c r="A255" s="261"/>
      <c r="B255" s="156" t="s">
        <v>414</v>
      </c>
      <c r="C255" s="156"/>
      <c r="D255" s="156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56"/>
      <c r="S255" s="156"/>
      <c r="T255" s="156"/>
      <c r="U255" s="156"/>
      <c r="V255" s="156"/>
      <c r="W255" s="156"/>
      <c r="X255" s="156"/>
      <c r="Y255" s="156"/>
      <c r="Z255" s="156"/>
      <c r="AA255" s="156"/>
      <c r="AB255" s="156"/>
      <c r="AC255" s="156"/>
      <c r="AD255" s="156"/>
      <c r="AE255" s="156"/>
      <c r="AF255" s="156"/>
      <c r="AG255" s="156"/>
      <c r="AH255" s="156"/>
      <c r="AI255" s="156"/>
      <c r="AJ255" s="157"/>
      <c r="AK255" s="262"/>
      <c r="AL255" s="219"/>
      <c r="AM255" s="219"/>
      <c r="AN255" s="219"/>
      <c r="AO255" s="219"/>
      <c r="AP255" s="219"/>
      <c r="AQ255" s="219"/>
      <c r="AR255" s="219"/>
      <c r="AS255" s="219"/>
      <c r="AT255" s="219"/>
      <c r="AU255" s="219"/>
      <c r="AV255" s="219"/>
      <c r="AW255" s="219"/>
      <c r="AX255" s="220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276"/>
      <c r="BZ255" s="276"/>
      <c r="CA255" s="276"/>
      <c r="CB255" s="276"/>
      <c r="CC255" s="276"/>
      <c r="CD255" s="276"/>
      <c r="CE255" s="276"/>
      <c r="CF255" s="276"/>
      <c r="CG255" s="276"/>
      <c r="CH255" s="276"/>
      <c r="CI255" s="276"/>
      <c r="CJ255" s="276"/>
      <c r="CK255" s="276"/>
      <c r="CL255" s="276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</row>
    <row r="256" spans="1:108" ht="15.75">
      <c r="A256" s="269" t="s">
        <v>415</v>
      </c>
      <c r="B256" s="270"/>
      <c r="C256" s="270"/>
      <c r="D256" s="270"/>
      <c r="E256" s="270"/>
      <c r="F256" s="270"/>
      <c r="G256" s="270"/>
      <c r="H256" s="270"/>
      <c r="I256" s="270"/>
      <c r="J256" s="270"/>
      <c r="K256" s="270"/>
      <c r="L256" s="270"/>
      <c r="M256" s="270"/>
      <c r="N256" s="270"/>
      <c r="O256" s="270"/>
      <c r="P256" s="270"/>
      <c r="Q256" s="270"/>
      <c r="R256" s="270"/>
      <c r="S256" s="270"/>
      <c r="T256" s="270"/>
      <c r="U256" s="270"/>
      <c r="V256" s="270"/>
      <c r="W256" s="270"/>
      <c r="X256" s="270"/>
      <c r="Y256" s="270"/>
      <c r="Z256" s="270"/>
      <c r="AA256" s="270"/>
      <c r="AB256" s="270"/>
      <c r="AC256" s="270"/>
      <c r="AD256" s="270"/>
      <c r="AE256" s="270"/>
      <c r="AF256" s="270"/>
      <c r="AG256" s="270"/>
      <c r="AH256" s="270"/>
      <c r="AI256" s="270"/>
      <c r="AJ256" s="270"/>
      <c r="AK256" s="270"/>
      <c r="AL256" s="270"/>
      <c r="AM256" s="270"/>
      <c r="AN256" s="270"/>
      <c r="AO256" s="270"/>
      <c r="AP256" s="270"/>
      <c r="AQ256" s="270"/>
      <c r="AR256" s="270"/>
      <c r="AS256" s="270"/>
      <c r="AT256" s="270"/>
      <c r="AU256" s="270"/>
      <c r="AV256" s="270"/>
      <c r="AW256" s="270"/>
      <c r="AX256" s="270"/>
      <c r="AY256" s="270"/>
      <c r="AZ256" s="270"/>
      <c r="BA256" s="270"/>
      <c r="BB256" s="270"/>
      <c r="BC256" s="270"/>
      <c r="BD256" s="270"/>
      <c r="BE256" s="270"/>
      <c r="BF256" s="270"/>
      <c r="BG256" s="270"/>
      <c r="BH256" s="270"/>
      <c r="BI256" s="270"/>
      <c r="BJ256" s="270"/>
      <c r="BK256" s="270"/>
      <c r="BL256" s="270"/>
      <c r="BM256" s="270"/>
      <c r="BN256" s="270"/>
      <c r="BO256" s="270"/>
      <c r="BP256" s="270"/>
      <c r="BQ256" s="270"/>
      <c r="BR256" s="270"/>
      <c r="BS256" s="270"/>
      <c r="BT256" s="270"/>
      <c r="BU256" s="270"/>
      <c r="BV256" s="270"/>
      <c r="BW256" s="270"/>
      <c r="BX256" s="270"/>
      <c r="BY256" s="270"/>
      <c r="BZ256" s="270"/>
      <c r="CA256" s="270"/>
      <c r="CB256" s="270"/>
      <c r="CC256" s="270"/>
      <c r="CD256" s="270"/>
      <c r="CE256" s="270"/>
      <c r="CF256" s="270"/>
      <c r="CG256" s="270"/>
      <c r="CH256" s="270"/>
      <c r="CI256" s="270"/>
      <c r="CJ256" s="270"/>
      <c r="CK256" s="270"/>
      <c r="CL256" s="270"/>
      <c r="CM256" s="270"/>
      <c r="CN256" s="270"/>
      <c r="CO256" s="270"/>
      <c r="CP256" s="270"/>
      <c r="CQ256" s="270"/>
      <c r="CR256" s="270"/>
      <c r="CS256" s="270"/>
      <c r="CT256" s="270"/>
      <c r="CU256" s="270"/>
      <c r="CV256" s="270"/>
      <c r="CW256" s="270"/>
      <c r="CX256" s="270"/>
      <c r="CY256" s="270"/>
      <c r="CZ256" s="270"/>
      <c r="DA256" s="270"/>
      <c r="DB256" s="270"/>
      <c r="DC256" s="270"/>
      <c r="DD256" s="271"/>
    </row>
    <row r="257" spans="1:108" ht="15" customHeight="1">
      <c r="A257" s="261"/>
      <c r="B257" s="219" t="s">
        <v>416</v>
      </c>
      <c r="C257" s="219"/>
      <c r="D257" s="219"/>
      <c r="E257" s="219"/>
      <c r="F257" s="219"/>
      <c r="G257" s="219"/>
      <c r="H257" s="219"/>
      <c r="I257" s="219"/>
      <c r="J257" s="219"/>
      <c r="K257" s="219"/>
      <c r="L257" s="219"/>
      <c r="M257" s="219"/>
      <c r="N257" s="219"/>
      <c r="O257" s="219"/>
      <c r="P257" s="219"/>
      <c r="Q257" s="219"/>
      <c r="R257" s="219"/>
      <c r="S257" s="219"/>
      <c r="T257" s="219"/>
      <c r="U257" s="219"/>
      <c r="V257" s="219"/>
      <c r="W257" s="219"/>
      <c r="X257" s="219"/>
      <c r="Y257" s="219"/>
      <c r="Z257" s="219"/>
      <c r="AA257" s="219"/>
      <c r="AB257" s="219"/>
      <c r="AC257" s="219"/>
      <c r="AD257" s="219"/>
      <c r="AE257" s="219"/>
      <c r="AF257" s="219"/>
      <c r="AG257" s="219"/>
      <c r="AH257" s="219"/>
      <c r="AI257" s="219"/>
      <c r="AJ257" s="220"/>
      <c r="AK257" s="262"/>
      <c r="AL257" s="219"/>
      <c r="AM257" s="219"/>
      <c r="AN257" s="219"/>
      <c r="AO257" s="219"/>
      <c r="AP257" s="219"/>
      <c r="AQ257" s="219"/>
      <c r="AR257" s="219"/>
      <c r="AS257" s="219"/>
      <c r="AT257" s="219"/>
      <c r="AU257" s="219"/>
      <c r="AV257" s="219"/>
      <c r="AW257" s="219"/>
      <c r="AX257" s="220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B257" s="41"/>
      <c r="DC257" s="41"/>
      <c r="DD257" s="41"/>
    </row>
    <row r="258" spans="1:108" ht="46.5" customHeight="1">
      <c r="A258" s="261"/>
      <c r="B258" s="219" t="s">
        <v>417</v>
      </c>
      <c r="C258" s="219"/>
      <c r="D258" s="219"/>
      <c r="E258" s="219"/>
      <c r="F258" s="219"/>
      <c r="G258" s="219"/>
      <c r="H258" s="219"/>
      <c r="I258" s="219"/>
      <c r="J258" s="219"/>
      <c r="K258" s="219"/>
      <c r="L258" s="219"/>
      <c r="M258" s="219"/>
      <c r="N258" s="219"/>
      <c r="O258" s="219"/>
      <c r="P258" s="219"/>
      <c r="Q258" s="219"/>
      <c r="R258" s="219"/>
      <c r="S258" s="219"/>
      <c r="T258" s="219"/>
      <c r="U258" s="219"/>
      <c r="V258" s="219"/>
      <c r="W258" s="219"/>
      <c r="X258" s="219"/>
      <c r="Y258" s="219"/>
      <c r="Z258" s="219"/>
      <c r="AA258" s="219"/>
      <c r="AB258" s="219"/>
      <c r="AC258" s="219"/>
      <c r="AD258" s="219"/>
      <c r="AE258" s="219"/>
      <c r="AF258" s="219"/>
      <c r="AG258" s="219"/>
      <c r="AH258" s="219"/>
      <c r="AI258" s="219"/>
      <c r="AJ258" s="220"/>
      <c r="AK258" s="262"/>
      <c r="AL258" s="219"/>
      <c r="AM258" s="219"/>
      <c r="AN258" s="219"/>
      <c r="AO258" s="219"/>
      <c r="AP258" s="219"/>
      <c r="AQ258" s="219"/>
      <c r="AR258" s="219"/>
      <c r="AS258" s="219"/>
      <c r="AT258" s="219"/>
      <c r="AU258" s="219"/>
      <c r="AV258" s="219"/>
      <c r="AW258" s="219"/>
      <c r="AX258" s="220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</row>
    <row r="259" spans="1:108" ht="47.25" customHeight="1">
      <c r="A259" s="261"/>
      <c r="B259" s="219" t="s">
        <v>418</v>
      </c>
      <c r="C259" s="219"/>
      <c r="D259" s="219"/>
      <c r="E259" s="219"/>
      <c r="F259" s="219"/>
      <c r="G259" s="219"/>
      <c r="H259" s="219"/>
      <c r="I259" s="219"/>
      <c r="J259" s="219"/>
      <c r="K259" s="219"/>
      <c r="L259" s="219"/>
      <c r="M259" s="219"/>
      <c r="N259" s="219"/>
      <c r="O259" s="219"/>
      <c r="P259" s="219"/>
      <c r="Q259" s="219"/>
      <c r="R259" s="219"/>
      <c r="S259" s="219"/>
      <c r="T259" s="219"/>
      <c r="U259" s="219"/>
      <c r="V259" s="219"/>
      <c r="W259" s="219"/>
      <c r="X259" s="219"/>
      <c r="Y259" s="219"/>
      <c r="Z259" s="219"/>
      <c r="AA259" s="219"/>
      <c r="AB259" s="219"/>
      <c r="AC259" s="219"/>
      <c r="AD259" s="219"/>
      <c r="AE259" s="219"/>
      <c r="AF259" s="219"/>
      <c r="AG259" s="219"/>
      <c r="AH259" s="219"/>
      <c r="AI259" s="219"/>
      <c r="AJ259" s="220"/>
      <c r="AK259" s="262"/>
      <c r="AL259" s="219"/>
      <c r="AM259" s="219"/>
      <c r="AN259" s="219"/>
      <c r="AO259" s="219"/>
      <c r="AP259" s="219"/>
      <c r="AQ259" s="219"/>
      <c r="AR259" s="219"/>
      <c r="AS259" s="219"/>
      <c r="AT259" s="219"/>
      <c r="AU259" s="219"/>
      <c r="AV259" s="219"/>
      <c r="AW259" s="219"/>
      <c r="AX259" s="220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</row>
    <row r="260" spans="1:108" ht="46.5" customHeight="1">
      <c r="A260" s="261"/>
      <c r="B260" s="219" t="s">
        <v>419</v>
      </c>
      <c r="C260" s="219"/>
      <c r="D260" s="219"/>
      <c r="E260" s="219"/>
      <c r="F260" s="219"/>
      <c r="G260" s="219"/>
      <c r="H260" s="219"/>
      <c r="I260" s="219"/>
      <c r="J260" s="219"/>
      <c r="K260" s="219"/>
      <c r="L260" s="219"/>
      <c r="M260" s="219"/>
      <c r="N260" s="219"/>
      <c r="O260" s="219"/>
      <c r="P260" s="219"/>
      <c r="Q260" s="219"/>
      <c r="R260" s="219"/>
      <c r="S260" s="219"/>
      <c r="T260" s="219"/>
      <c r="U260" s="219"/>
      <c r="V260" s="219"/>
      <c r="W260" s="219"/>
      <c r="X260" s="219"/>
      <c r="Y260" s="219"/>
      <c r="Z260" s="219"/>
      <c r="AA260" s="219"/>
      <c r="AB260" s="219"/>
      <c r="AC260" s="219"/>
      <c r="AD260" s="219"/>
      <c r="AE260" s="219"/>
      <c r="AF260" s="219"/>
      <c r="AG260" s="219"/>
      <c r="AH260" s="219"/>
      <c r="AI260" s="219"/>
      <c r="AJ260" s="220"/>
      <c r="AK260" s="262"/>
      <c r="AL260" s="219"/>
      <c r="AM260" s="219"/>
      <c r="AN260" s="219"/>
      <c r="AO260" s="219"/>
      <c r="AP260" s="219"/>
      <c r="AQ260" s="219"/>
      <c r="AR260" s="219"/>
      <c r="AS260" s="219"/>
      <c r="AT260" s="219"/>
      <c r="AU260" s="219"/>
      <c r="AV260" s="219"/>
      <c r="AW260" s="219"/>
      <c r="AX260" s="220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</row>
    <row r="261" spans="1:108" ht="15.75">
      <c r="A261" s="269" t="s">
        <v>420</v>
      </c>
      <c r="B261" s="270"/>
      <c r="C261" s="270"/>
      <c r="D261" s="270"/>
      <c r="E261" s="270"/>
      <c r="F261" s="270"/>
      <c r="G261" s="270"/>
      <c r="H261" s="270"/>
      <c r="I261" s="270"/>
      <c r="J261" s="270"/>
      <c r="K261" s="270"/>
      <c r="L261" s="270"/>
      <c r="M261" s="270"/>
      <c r="N261" s="270"/>
      <c r="O261" s="270"/>
      <c r="P261" s="270"/>
      <c r="Q261" s="270"/>
      <c r="R261" s="270"/>
      <c r="S261" s="270"/>
      <c r="T261" s="270"/>
      <c r="U261" s="270"/>
      <c r="V261" s="270"/>
      <c r="W261" s="270"/>
      <c r="X261" s="270"/>
      <c r="Y261" s="270"/>
      <c r="Z261" s="270"/>
      <c r="AA261" s="270"/>
      <c r="AB261" s="270"/>
      <c r="AC261" s="270"/>
      <c r="AD261" s="270"/>
      <c r="AE261" s="270"/>
      <c r="AF261" s="270"/>
      <c r="AG261" s="270"/>
      <c r="AH261" s="270"/>
      <c r="AI261" s="270"/>
      <c r="AJ261" s="270"/>
      <c r="AK261" s="270"/>
      <c r="AL261" s="270"/>
      <c r="AM261" s="270"/>
      <c r="AN261" s="270"/>
      <c r="AO261" s="270"/>
      <c r="AP261" s="270"/>
      <c r="AQ261" s="270"/>
      <c r="AR261" s="270"/>
      <c r="AS261" s="270"/>
      <c r="AT261" s="270"/>
      <c r="AU261" s="270"/>
      <c r="AV261" s="270"/>
      <c r="AW261" s="270"/>
      <c r="AX261" s="270"/>
      <c r="AY261" s="270"/>
      <c r="AZ261" s="270"/>
      <c r="BA261" s="270"/>
      <c r="BB261" s="270"/>
      <c r="BC261" s="270"/>
      <c r="BD261" s="270"/>
      <c r="BE261" s="270"/>
      <c r="BF261" s="270"/>
      <c r="BG261" s="270"/>
      <c r="BH261" s="270"/>
      <c r="BI261" s="270"/>
      <c r="BJ261" s="270"/>
      <c r="BK261" s="270"/>
      <c r="BL261" s="270"/>
      <c r="BM261" s="270"/>
      <c r="BN261" s="270"/>
      <c r="BO261" s="270"/>
      <c r="BP261" s="270"/>
      <c r="BQ261" s="270"/>
      <c r="BR261" s="270"/>
      <c r="BS261" s="270"/>
      <c r="BT261" s="270"/>
      <c r="BU261" s="270"/>
      <c r="BV261" s="270"/>
      <c r="BW261" s="270"/>
      <c r="BX261" s="270"/>
      <c r="BY261" s="270"/>
      <c r="BZ261" s="270"/>
      <c r="CA261" s="270"/>
      <c r="CB261" s="270"/>
      <c r="CC261" s="270"/>
      <c r="CD261" s="270"/>
      <c r="CE261" s="270"/>
      <c r="CF261" s="270"/>
      <c r="CG261" s="270"/>
      <c r="CH261" s="270"/>
      <c r="CI261" s="270"/>
      <c r="CJ261" s="270"/>
      <c r="CK261" s="270"/>
      <c r="CL261" s="270"/>
      <c r="CM261" s="270"/>
      <c r="CN261" s="270"/>
      <c r="CO261" s="270"/>
      <c r="CP261" s="270"/>
      <c r="CQ261" s="270"/>
      <c r="CR261" s="270"/>
      <c r="CS261" s="270"/>
      <c r="CT261" s="270"/>
      <c r="CU261" s="270"/>
      <c r="CV261" s="270"/>
      <c r="CW261" s="270"/>
      <c r="CX261" s="270"/>
      <c r="CY261" s="270"/>
      <c r="CZ261" s="270"/>
      <c r="DA261" s="270"/>
      <c r="DB261" s="270"/>
      <c r="DC261" s="270"/>
      <c r="DD261" s="271"/>
    </row>
    <row r="262" spans="1:108" ht="15" customHeight="1">
      <c r="A262" s="261"/>
      <c r="B262" s="219" t="s">
        <v>421</v>
      </c>
      <c r="C262" s="219"/>
      <c r="D262" s="219"/>
      <c r="E262" s="219"/>
      <c r="F262" s="219"/>
      <c r="G262" s="219"/>
      <c r="H262" s="219"/>
      <c r="I262" s="219"/>
      <c r="J262" s="219"/>
      <c r="K262" s="219"/>
      <c r="L262" s="219"/>
      <c r="M262" s="219"/>
      <c r="N262" s="219"/>
      <c r="O262" s="219"/>
      <c r="P262" s="219"/>
      <c r="Q262" s="219"/>
      <c r="R262" s="219"/>
      <c r="S262" s="219"/>
      <c r="T262" s="219"/>
      <c r="U262" s="219"/>
      <c r="V262" s="219"/>
      <c r="W262" s="219"/>
      <c r="X262" s="219"/>
      <c r="Y262" s="219"/>
      <c r="Z262" s="219"/>
      <c r="AA262" s="219"/>
      <c r="AB262" s="219"/>
      <c r="AC262" s="219"/>
      <c r="AD262" s="219"/>
      <c r="AE262" s="219"/>
      <c r="AF262" s="219"/>
      <c r="AG262" s="219"/>
      <c r="AH262" s="219"/>
      <c r="AI262" s="219"/>
      <c r="AJ262" s="220"/>
      <c r="AK262" s="262"/>
      <c r="AL262" s="219"/>
      <c r="AM262" s="219"/>
      <c r="AN262" s="219"/>
      <c r="AO262" s="219"/>
      <c r="AP262" s="219"/>
      <c r="AQ262" s="219"/>
      <c r="AR262" s="219"/>
      <c r="AS262" s="219"/>
      <c r="AT262" s="219"/>
      <c r="AU262" s="219"/>
      <c r="AV262" s="219"/>
      <c r="AW262" s="219"/>
      <c r="AX262" s="220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</row>
    <row r="263" spans="1:108" ht="15" customHeight="1">
      <c r="A263" s="261"/>
      <c r="B263" s="219" t="s">
        <v>422</v>
      </c>
      <c r="C263" s="219"/>
      <c r="D263" s="219"/>
      <c r="E263" s="219"/>
      <c r="F263" s="219"/>
      <c r="G263" s="219"/>
      <c r="H263" s="219"/>
      <c r="I263" s="219"/>
      <c r="J263" s="219"/>
      <c r="K263" s="219"/>
      <c r="L263" s="219"/>
      <c r="M263" s="219"/>
      <c r="N263" s="219"/>
      <c r="O263" s="219"/>
      <c r="P263" s="219"/>
      <c r="Q263" s="219"/>
      <c r="R263" s="219"/>
      <c r="S263" s="219"/>
      <c r="T263" s="219"/>
      <c r="U263" s="219"/>
      <c r="V263" s="219"/>
      <c r="W263" s="219"/>
      <c r="X263" s="219"/>
      <c r="Y263" s="219"/>
      <c r="Z263" s="219"/>
      <c r="AA263" s="219"/>
      <c r="AB263" s="219"/>
      <c r="AC263" s="219"/>
      <c r="AD263" s="219"/>
      <c r="AE263" s="219"/>
      <c r="AF263" s="219"/>
      <c r="AG263" s="219"/>
      <c r="AH263" s="219"/>
      <c r="AI263" s="219"/>
      <c r="AJ263" s="220"/>
      <c r="AK263" s="262"/>
      <c r="AL263" s="219"/>
      <c r="AM263" s="219"/>
      <c r="AN263" s="219"/>
      <c r="AO263" s="219"/>
      <c r="AP263" s="219"/>
      <c r="AQ263" s="219"/>
      <c r="AR263" s="219"/>
      <c r="AS263" s="219"/>
      <c r="AT263" s="219"/>
      <c r="AU263" s="219"/>
      <c r="AV263" s="219"/>
      <c r="AW263" s="219"/>
      <c r="AX263" s="220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  <c r="DB263" s="41"/>
      <c r="DC263" s="41"/>
      <c r="DD263" s="41"/>
    </row>
    <row r="264" spans="1:108" ht="15.75">
      <c r="A264" s="269" t="s">
        <v>423</v>
      </c>
      <c r="B264" s="270"/>
      <c r="C264" s="270"/>
      <c r="D264" s="270"/>
      <c r="E264" s="270"/>
      <c r="F264" s="270"/>
      <c r="G264" s="270"/>
      <c r="H264" s="270"/>
      <c r="I264" s="270"/>
      <c r="J264" s="270"/>
      <c r="K264" s="270"/>
      <c r="L264" s="270"/>
      <c r="M264" s="270"/>
      <c r="N264" s="270"/>
      <c r="O264" s="270"/>
      <c r="P264" s="270"/>
      <c r="Q264" s="270"/>
      <c r="R264" s="270"/>
      <c r="S264" s="270"/>
      <c r="T264" s="270"/>
      <c r="U264" s="270"/>
      <c r="V264" s="270"/>
      <c r="W264" s="270"/>
      <c r="X264" s="270"/>
      <c r="Y264" s="270"/>
      <c r="Z264" s="270"/>
      <c r="AA264" s="270"/>
      <c r="AB264" s="270"/>
      <c r="AC264" s="270"/>
      <c r="AD264" s="270"/>
      <c r="AE264" s="270"/>
      <c r="AF264" s="270"/>
      <c r="AG264" s="270"/>
      <c r="AH264" s="270"/>
      <c r="AI264" s="270"/>
      <c r="AJ264" s="270"/>
      <c r="AK264" s="270"/>
      <c r="AL264" s="270"/>
      <c r="AM264" s="270"/>
      <c r="AN264" s="270"/>
      <c r="AO264" s="270"/>
      <c r="AP264" s="270"/>
      <c r="AQ264" s="270"/>
      <c r="AR264" s="270"/>
      <c r="AS264" s="270"/>
      <c r="AT264" s="270"/>
      <c r="AU264" s="270"/>
      <c r="AV264" s="270"/>
      <c r="AW264" s="270"/>
      <c r="AX264" s="270"/>
      <c r="AY264" s="270"/>
      <c r="AZ264" s="270"/>
      <c r="BA264" s="270"/>
      <c r="BB264" s="270"/>
      <c r="BC264" s="270"/>
      <c r="BD264" s="270"/>
      <c r="BE264" s="270"/>
      <c r="BF264" s="270"/>
      <c r="BG264" s="270"/>
      <c r="BH264" s="270"/>
      <c r="BI264" s="270"/>
      <c r="BJ264" s="270"/>
      <c r="BK264" s="270"/>
      <c r="BL264" s="270"/>
      <c r="BM264" s="270"/>
      <c r="BN264" s="270"/>
      <c r="BO264" s="270"/>
      <c r="BP264" s="270"/>
      <c r="BQ264" s="270"/>
      <c r="BR264" s="270"/>
      <c r="BS264" s="270"/>
      <c r="BT264" s="270"/>
      <c r="BU264" s="270"/>
      <c r="BV264" s="270"/>
      <c r="BW264" s="270"/>
      <c r="BX264" s="270"/>
      <c r="BY264" s="270"/>
      <c r="BZ264" s="270"/>
      <c r="CA264" s="270"/>
      <c r="CB264" s="270"/>
      <c r="CC264" s="270"/>
      <c r="CD264" s="270"/>
      <c r="CE264" s="270"/>
      <c r="CF264" s="270"/>
      <c r="CG264" s="270"/>
      <c r="CH264" s="270"/>
      <c r="CI264" s="270"/>
      <c r="CJ264" s="270"/>
      <c r="CK264" s="270"/>
      <c r="CL264" s="270"/>
      <c r="CM264" s="270"/>
      <c r="CN264" s="270"/>
      <c r="CO264" s="270"/>
      <c r="CP264" s="270"/>
      <c r="CQ264" s="270"/>
      <c r="CR264" s="270"/>
      <c r="CS264" s="270"/>
      <c r="CT264" s="270"/>
      <c r="CU264" s="270"/>
      <c r="CV264" s="270"/>
      <c r="CW264" s="270"/>
      <c r="CX264" s="270"/>
      <c r="CY264" s="270"/>
      <c r="CZ264" s="270"/>
      <c r="DA264" s="270"/>
      <c r="DB264" s="270"/>
      <c r="DC264" s="270"/>
      <c r="DD264" s="271"/>
    </row>
    <row r="265" spans="1:108" ht="15" customHeight="1">
      <c r="A265" s="261"/>
      <c r="B265" s="219" t="s">
        <v>424</v>
      </c>
      <c r="C265" s="219"/>
      <c r="D265" s="219"/>
      <c r="E265" s="219"/>
      <c r="F265" s="219"/>
      <c r="G265" s="219"/>
      <c r="H265" s="219"/>
      <c r="I265" s="219"/>
      <c r="J265" s="219"/>
      <c r="K265" s="219"/>
      <c r="L265" s="219"/>
      <c r="M265" s="219"/>
      <c r="N265" s="219"/>
      <c r="O265" s="219"/>
      <c r="P265" s="219"/>
      <c r="Q265" s="219"/>
      <c r="R265" s="219"/>
      <c r="S265" s="219"/>
      <c r="T265" s="219"/>
      <c r="U265" s="219"/>
      <c r="V265" s="219"/>
      <c r="W265" s="219"/>
      <c r="X265" s="219"/>
      <c r="Y265" s="219"/>
      <c r="Z265" s="219"/>
      <c r="AA265" s="219"/>
      <c r="AB265" s="219"/>
      <c r="AC265" s="219"/>
      <c r="AD265" s="219"/>
      <c r="AE265" s="219"/>
      <c r="AF265" s="219"/>
      <c r="AG265" s="219"/>
      <c r="AH265" s="219"/>
      <c r="AI265" s="219"/>
      <c r="AJ265" s="220"/>
      <c r="AK265" s="262"/>
      <c r="AL265" s="219"/>
      <c r="AM265" s="219"/>
      <c r="AN265" s="219"/>
      <c r="AO265" s="219"/>
      <c r="AP265" s="219"/>
      <c r="AQ265" s="219"/>
      <c r="AR265" s="219"/>
      <c r="AS265" s="219"/>
      <c r="AT265" s="219"/>
      <c r="AU265" s="219"/>
      <c r="AV265" s="219"/>
      <c r="AW265" s="219"/>
      <c r="AX265" s="220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  <c r="DB265" s="41"/>
      <c r="DC265" s="41"/>
      <c r="DD265" s="41"/>
    </row>
    <row r="266" spans="1:108" ht="15.75">
      <c r="A266" s="261"/>
      <c r="B266" s="219" t="s">
        <v>425</v>
      </c>
      <c r="C266" s="219"/>
      <c r="D266" s="219"/>
      <c r="E266" s="219"/>
      <c r="F266" s="219"/>
      <c r="G266" s="219"/>
      <c r="H266" s="219"/>
      <c r="I266" s="219"/>
      <c r="J266" s="219"/>
      <c r="K266" s="219"/>
      <c r="L266" s="219"/>
      <c r="M266" s="219"/>
      <c r="N266" s="219"/>
      <c r="O266" s="219"/>
      <c r="P266" s="219"/>
      <c r="Q266" s="219"/>
      <c r="R266" s="219"/>
      <c r="S266" s="219"/>
      <c r="T266" s="219"/>
      <c r="U266" s="219"/>
      <c r="V266" s="219"/>
      <c r="W266" s="219"/>
      <c r="X266" s="219"/>
      <c r="Y266" s="219"/>
      <c r="Z266" s="219"/>
      <c r="AA266" s="219"/>
      <c r="AB266" s="219"/>
      <c r="AC266" s="219"/>
      <c r="AD266" s="219"/>
      <c r="AE266" s="219"/>
      <c r="AF266" s="219"/>
      <c r="AG266" s="219"/>
      <c r="AH266" s="219"/>
      <c r="AI266" s="219"/>
      <c r="AJ266" s="220"/>
      <c r="AK266" s="262"/>
      <c r="AL266" s="219"/>
      <c r="AM266" s="219"/>
      <c r="AN266" s="219"/>
      <c r="AO266" s="219"/>
      <c r="AP266" s="219"/>
      <c r="AQ266" s="219"/>
      <c r="AR266" s="219"/>
      <c r="AS266" s="219"/>
      <c r="AT266" s="219"/>
      <c r="AU266" s="219"/>
      <c r="AV266" s="219"/>
      <c r="AW266" s="219"/>
      <c r="AX266" s="220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</row>
    <row r="267" spans="1:108" ht="15" customHeight="1">
      <c r="A267" s="261"/>
      <c r="B267" s="219" t="s">
        <v>426</v>
      </c>
      <c r="C267" s="219"/>
      <c r="D267" s="219"/>
      <c r="E267" s="219"/>
      <c r="F267" s="219"/>
      <c r="G267" s="219"/>
      <c r="H267" s="219"/>
      <c r="I267" s="219"/>
      <c r="J267" s="219"/>
      <c r="K267" s="219"/>
      <c r="L267" s="219"/>
      <c r="M267" s="219"/>
      <c r="N267" s="219"/>
      <c r="O267" s="219"/>
      <c r="P267" s="219"/>
      <c r="Q267" s="219"/>
      <c r="R267" s="219"/>
      <c r="S267" s="219"/>
      <c r="T267" s="219"/>
      <c r="U267" s="219"/>
      <c r="V267" s="219"/>
      <c r="W267" s="219"/>
      <c r="X267" s="219"/>
      <c r="Y267" s="219"/>
      <c r="Z267" s="219"/>
      <c r="AA267" s="219"/>
      <c r="AB267" s="219"/>
      <c r="AC267" s="219"/>
      <c r="AD267" s="219"/>
      <c r="AE267" s="219"/>
      <c r="AF267" s="219"/>
      <c r="AG267" s="219"/>
      <c r="AH267" s="219"/>
      <c r="AI267" s="219"/>
      <c r="AJ267" s="220"/>
      <c r="AK267" s="262"/>
      <c r="AL267" s="219"/>
      <c r="AM267" s="219"/>
      <c r="AN267" s="219"/>
      <c r="AO267" s="219"/>
      <c r="AP267" s="219"/>
      <c r="AQ267" s="219"/>
      <c r="AR267" s="219"/>
      <c r="AS267" s="219"/>
      <c r="AT267" s="219"/>
      <c r="AU267" s="219"/>
      <c r="AV267" s="219"/>
      <c r="AW267" s="219"/>
      <c r="AX267" s="220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  <c r="DB267" s="41"/>
      <c r="DC267" s="41"/>
      <c r="DD267" s="41"/>
    </row>
    <row r="268" spans="1:108" ht="15.75">
      <c r="A268" s="269" t="s">
        <v>427</v>
      </c>
      <c r="B268" s="270"/>
      <c r="C268" s="270"/>
      <c r="D268" s="270"/>
      <c r="E268" s="270"/>
      <c r="F268" s="270"/>
      <c r="G268" s="270"/>
      <c r="H268" s="270"/>
      <c r="I268" s="270"/>
      <c r="J268" s="270"/>
      <c r="K268" s="270"/>
      <c r="L268" s="270"/>
      <c r="M268" s="270"/>
      <c r="N268" s="270"/>
      <c r="O268" s="270"/>
      <c r="P268" s="270"/>
      <c r="Q268" s="270"/>
      <c r="R268" s="270"/>
      <c r="S268" s="270"/>
      <c r="T268" s="270"/>
      <c r="U268" s="270"/>
      <c r="V268" s="270"/>
      <c r="W268" s="270"/>
      <c r="X268" s="270"/>
      <c r="Y268" s="270"/>
      <c r="Z268" s="270"/>
      <c r="AA268" s="270"/>
      <c r="AB268" s="270"/>
      <c r="AC268" s="270"/>
      <c r="AD268" s="270"/>
      <c r="AE268" s="270"/>
      <c r="AF268" s="270"/>
      <c r="AG268" s="270"/>
      <c r="AH268" s="270"/>
      <c r="AI268" s="270"/>
      <c r="AJ268" s="270"/>
      <c r="AK268" s="270"/>
      <c r="AL268" s="270"/>
      <c r="AM268" s="270"/>
      <c r="AN268" s="270"/>
      <c r="AO268" s="270"/>
      <c r="AP268" s="270"/>
      <c r="AQ268" s="270"/>
      <c r="AR268" s="270"/>
      <c r="AS268" s="270"/>
      <c r="AT268" s="270"/>
      <c r="AU268" s="270"/>
      <c r="AV268" s="270"/>
      <c r="AW268" s="270"/>
      <c r="AX268" s="270"/>
      <c r="AY268" s="270"/>
      <c r="AZ268" s="270"/>
      <c r="BA268" s="270"/>
      <c r="BB268" s="270"/>
      <c r="BC268" s="270"/>
      <c r="BD268" s="270"/>
      <c r="BE268" s="270"/>
      <c r="BF268" s="270"/>
      <c r="BG268" s="270"/>
      <c r="BH268" s="270"/>
      <c r="BI268" s="270"/>
      <c r="BJ268" s="270"/>
      <c r="BK268" s="270"/>
      <c r="BL268" s="270"/>
      <c r="BM268" s="270"/>
      <c r="BN268" s="270"/>
      <c r="BO268" s="270"/>
      <c r="BP268" s="270"/>
      <c r="BQ268" s="270"/>
      <c r="BR268" s="270"/>
      <c r="BS268" s="270"/>
      <c r="BT268" s="270"/>
      <c r="BU268" s="270"/>
      <c r="BV268" s="270"/>
      <c r="BW268" s="270"/>
      <c r="BX268" s="270"/>
      <c r="BY268" s="270"/>
      <c r="BZ268" s="270"/>
      <c r="CA268" s="270"/>
      <c r="CB268" s="270"/>
      <c r="CC268" s="270"/>
      <c r="CD268" s="270"/>
      <c r="CE268" s="270"/>
      <c r="CF268" s="270"/>
      <c r="CG268" s="270"/>
      <c r="CH268" s="270"/>
      <c r="CI268" s="270"/>
      <c r="CJ268" s="270"/>
      <c r="CK268" s="270"/>
      <c r="CL268" s="270"/>
      <c r="CM268" s="270"/>
      <c r="CN268" s="270"/>
      <c r="CO268" s="270"/>
      <c r="CP268" s="270"/>
      <c r="CQ268" s="270"/>
      <c r="CR268" s="270"/>
      <c r="CS268" s="270"/>
      <c r="CT268" s="270"/>
      <c r="CU268" s="270"/>
      <c r="CV268" s="270"/>
      <c r="CW268" s="270"/>
      <c r="CX268" s="270"/>
      <c r="CY268" s="270"/>
      <c r="CZ268" s="270"/>
      <c r="DA268" s="270"/>
      <c r="DB268" s="270"/>
      <c r="DC268" s="270"/>
      <c r="DD268" s="271"/>
    </row>
    <row r="269" spans="1:108" ht="15" customHeight="1">
      <c r="A269" s="261"/>
      <c r="B269" s="219" t="s">
        <v>428</v>
      </c>
      <c r="C269" s="219"/>
      <c r="D269" s="219"/>
      <c r="E269" s="219"/>
      <c r="F269" s="219"/>
      <c r="G269" s="219"/>
      <c r="H269" s="219"/>
      <c r="I269" s="219"/>
      <c r="J269" s="219"/>
      <c r="K269" s="219"/>
      <c r="L269" s="219"/>
      <c r="M269" s="219"/>
      <c r="N269" s="219"/>
      <c r="O269" s="219"/>
      <c r="P269" s="219"/>
      <c r="Q269" s="219"/>
      <c r="R269" s="219"/>
      <c r="S269" s="219"/>
      <c r="T269" s="219"/>
      <c r="U269" s="219"/>
      <c r="V269" s="219"/>
      <c r="W269" s="219"/>
      <c r="X269" s="219"/>
      <c r="Y269" s="219"/>
      <c r="Z269" s="219"/>
      <c r="AA269" s="219"/>
      <c r="AB269" s="219"/>
      <c r="AC269" s="219"/>
      <c r="AD269" s="219"/>
      <c r="AE269" s="219"/>
      <c r="AF269" s="219"/>
      <c r="AG269" s="219"/>
      <c r="AH269" s="219"/>
      <c r="AI269" s="219"/>
      <c r="AJ269" s="220"/>
      <c r="AK269" s="262"/>
      <c r="AL269" s="219"/>
      <c r="AM269" s="219"/>
      <c r="AN269" s="219"/>
      <c r="AO269" s="219"/>
      <c r="AP269" s="219"/>
      <c r="AQ269" s="219"/>
      <c r="AR269" s="219"/>
      <c r="AS269" s="219"/>
      <c r="AT269" s="219"/>
      <c r="AU269" s="219"/>
      <c r="AV269" s="219"/>
      <c r="AW269" s="219"/>
      <c r="AX269" s="220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  <c r="CM269" s="41"/>
      <c r="CN269" s="41"/>
      <c r="CO269" s="41"/>
      <c r="CP269" s="41"/>
      <c r="CQ269" s="41"/>
      <c r="CR269" s="41"/>
      <c r="CS269" s="41"/>
      <c r="CT269" s="41"/>
      <c r="CU269" s="41"/>
      <c r="CV269" s="41"/>
      <c r="CW269" s="41"/>
      <c r="CX269" s="41"/>
      <c r="CY269" s="41"/>
      <c r="CZ269" s="41"/>
      <c r="DA269" s="41"/>
      <c r="DB269" s="41"/>
      <c r="DC269" s="41"/>
      <c r="DD269" s="41"/>
    </row>
    <row r="270" spans="1:108" ht="32.25" customHeight="1">
      <c r="A270" s="261"/>
      <c r="B270" s="219" t="s">
        <v>429</v>
      </c>
      <c r="C270" s="219"/>
      <c r="D270" s="219"/>
      <c r="E270" s="219"/>
      <c r="F270" s="219"/>
      <c r="G270" s="219"/>
      <c r="H270" s="219"/>
      <c r="I270" s="219"/>
      <c r="J270" s="219"/>
      <c r="K270" s="219"/>
      <c r="L270" s="219"/>
      <c r="M270" s="219"/>
      <c r="N270" s="219"/>
      <c r="O270" s="219"/>
      <c r="P270" s="219"/>
      <c r="Q270" s="219"/>
      <c r="R270" s="219"/>
      <c r="S270" s="219"/>
      <c r="T270" s="219"/>
      <c r="U270" s="219"/>
      <c r="V270" s="219"/>
      <c r="W270" s="219"/>
      <c r="X270" s="219"/>
      <c r="Y270" s="219"/>
      <c r="Z270" s="219"/>
      <c r="AA270" s="219"/>
      <c r="AB270" s="219"/>
      <c r="AC270" s="219"/>
      <c r="AD270" s="219"/>
      <c r="AE270" s="219"/>
      <c r="AF270" s="219"/>
      <c r="AG270" s="219"/>
      <c r="AH270" s="219"/>
      <c r="AI270" s="219"/>
      <c r="AJ270" s="220"/>
      <c r="AK270" s="262"/>
      <c r="AL270" s="219"/>
      <c r="AM270" s="219"/>
      <c r="AN270" s="219"/>
      <c r="AO270" s="219"/>
      <c r="AP270" s="219"/>
      <c r="AQ270" s="219"/>
      <c r="AR270" s="219"/>
      <c r="AS270" s="219"/>
      <c r="AT270" s="219"/>
      <c r="AU270" s="219"/>
      <c r="AV270" s="219"/>
      <c r="AW270" s="219"/>
      <c r="AX270" s="220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  <c r="DB270" s="41"/>
      <c r="DC270" s="41"/>
      <c r="DD270" s="41"/>
    </row>
    <row r="271" spans="1:108" ht="15.75">
      <c r="A271" s="269" t="s">
        <v>430</v>
      </c>
      <c r="B271" s="270"/>
      <c r="C271" s="270"/>
      <c r="D271" s="270"/>
      <c r="E271" s="270"/>
      <c r="F271" s="270"/>
      <c r="G271" s="270"/>
      <c r="H271" s="270"/>
      <c r="I271" s="270"/>
      <c r="J271" s="270"/>
      <c r="K271" s="270"/>
      <c r="L271" s="270"/>
      <c r="M271" s="270"/>
      <c r="N271" s="270"/>
      <c r="O271" s="270"/>
      <c r="P271" s="270"/>
      <c r="Q271" s="270"/>
      <c r="R271" s="270"/>
      <c r="S271" s="270"/>
      <c r="T271" s="270"/>
      <c r="U271" s="270"/>
      <c r="V271" s="270"/>
      <c r="W271" s="270"/>
      <c r="X271" s="270"/>
      <c r="Y271" s="270"/>
      <c r="Z271" s="270"/>
      <c r="AA271" s="270"/>
      <c r="AB271" s="270"/>
      <c r="AC271" s="270"/>
      <c r="AD271" s="270"/>
      <c r="AE271" s="270"/>
      <c r="AF271" s="270"/>
      <c r="AG271" s="270"/>
      <c r="AH271" s="270"/>
      <c r="AI271" s="270"/>
      <c r="AJ271" s="270"/>
      <c r="AK271" s="270"/>
      <c r="AL271" s="270"/>
      <c r="AM271" s="270"/>
      <c r="AN271" s="270"/>
      <c r="AO271" s="270"/>
      <c r="AP271" s="270"/>
      <c r="AQ271" s="270"/>
      <c r="AR271" s="270"/>
      <c r="AS271" s="270"/>
      <c r="AT271" s="270"/>
      <c r="AU271" s="270"/>
      <c r="AV271" s="270"/>
      <c r="AW271" s="270"/>
      <c r="AX271" s="270"/>
      <c r="AY271" s="270"/>
      <c r="AZ271" s="270"/>
      <c r="BA271" s="270"/>
      <c r="BB271" s="270"/>
      <c r="BC271" s="270"/>
      <c r="BD271" s="270"/>
      <c r="BE271" s="270"/>
      <c r="BF271" s="270"/>
      <c r="BG271" s="270"/>
      <c r="BH271" s="270"/>
      <c r="BI271" s="270"/>
      <c r="BJ271" s="270"/>
      <c r="BK271" s="270"/>
      <c r="BL271" s="270"/>
      <c r="BM271" s="270"/>
      <c r="BN271" s="270"/>
      <c r="BO271" s="270"/>
      <c r="BP271" s="270"/>
      <c r="BQ271" s="270"/>
      <c r="BR271" s="270"/>
      <c r="BS271" s="270"/>
      <c r="BT271" s="270"/>
      <c r="BU271" s="270"/>
      <c r="BV271" s="270"/>
      <c r="BW271" s="270"/>
      <c r="BX271" s="270"/>
      <c r="BY271" s="270"/>
      <c r="BZ271" s="270"/>
      <c r="CA271" s="270"/>
      <c r="CB271" s="270"/>
      <c r="CC271" s="270"/>
      <c r="CD271" s="270"/>
      <c r="CE271" s="270"/>
      <c r="CF271" s="270"/>
      <c r="CG271" s="270"/>
      <c r="CH271" s="270"/>
      <c r="CI271" s="270"/>
      <c r="CJ271" s="270"/>
      <c r="CK271" s="270"/>
      <c r="CL271" s="270"/>
      <c r="CM271" s="270"/>
      <c r="CN271" s="270"/>
      <c r="CO271" s="270"/>
      <c r="CP271" s="270"/>
      <c r="CQ271" s="270"/>
      <c r="CR271" s="270"/>
      <c r="CS271" s="270"/>
      <c r="CT271" s="270"/>
      <c r="CU271" s="270"/>
      <c r="CV271" s="270"/>
      <c r="CW271" s="270"/>
      <c r="CX271" s="270"/>
      <c r="CY271" s="270"/>
      <c r="CZ271" s="270"/>
      <c r="DA271" s="270"/>
      <c r="DB271" s="270"/>
      <c r="DC271" s="270"/>
      <c r="DD271" s="271"/>
    </row>
    <row r="272" spans="1:108" ht="15" customHeight="1">
      <c r="A272" s="261"/>
      <c r="B272" s="156" t="s">
        <v>431</v>
      </c>
      <c r="C272" s="156"/>
      <c r="D272" s="156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  <c r="T272" s="156"/>
      <c r="U272" s="156"/>
      <c r="V272" s="156"/>
      <c r="W272" s="156"/>
      <c r="X272" s="156"/>
      <c r="Y272" s="156"/>
      <c r="Z272" s="156"/>
      <c r="AA272" s="156"/>
      <c r="AB272" s="156"/>
      <c r="AC272" s="156"/>
      <c r="AD272" s="156"/>
      <c r="AE272" s="156"/>
      <c r="AF272" s="156"/>
      <c r="AG272" s="156"/>
      <c r="AH272" s="156"/>
      <c r="AI272" s="156"/>
      <c r="AJ272" s="157"/>
      <c r="AK272" s="262"/>
      <c r="AL272" s="219"/>
      <c r="AM272" s="219"/>
      <c r="AN272" s="219"/>
      <c r="AO272" s="219"/>
      <c r="AP272" s="219"/>
      <c r="AQ272" s="219"/>
      <c r="AR272" s="219"/>
      <c r="AS272" s="219"/>
      <c r="AT272" s="219"/>
      <c r="AU272" s="219"/>
      <c r="AV272" s="219"/>
      <c r="AW272" s="219"/>
      <c r="AX272" s="220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161"/>
      <c r="BK272" s="97"/>
      <c r="BL272" s="97"/>
      <c r="BM272" s="97"/>
      <c r="BN272" s="97"/>
      <c r="BO272" s="97"/>
      <c r="BP272" s="97"/>
      <c r="BQ272" s="97"/>
      <c r="BR272" s="97"/>
      <c r="BS272" s="97"/>
      <c r="BT272" s="97"/>
      <c r="BU272" s="97"/>
      <c r="BV272" s="97"/>
      <c r="BW272" s="97"/>
      <c r="BX272" s="162"/>
      <c r="BY272" s="161"/>
      <c r="BZ272" s="97"/>
      <c r="CA272" s="97"/>
      <c r="CB272" s="97"/>
      <c r="CC272" s="97"/>
      <c r="CD272" s="97"/>
      <c r="CE272" s="97"/>
      <c r="CF272" s="97"/>
      <c r="CG272" s="97"/>
      <c r="CH272" s="97"/>
      <c r="CI272" s="97"/>
      <c r="CJ272" s="97"/>
      <c r="CK272" s="97"/>
      <c r="CL272" s="162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  <c r="DB272" s="41"/>
      <c r="DC272" s="41"/>
      <c r="DD272" s="41"/>
    </row>
    <row r="273" spans="1:108" ht="32.25" customHeight="1">
      <c r="A273" s="261"/>
      <c r="B273" s="156" t="s">
        <v>432</v>
      </c>
      <c r="C273" s="156"/>
      <c r="D273" s="156"/>
      <c r="E273" s="156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56"/>
      <c r="S273" s="156"/>
      <c r="T273" s="156"/>
      <c r="U273" s="156"/>
      <c r="V273" s="156"/>
      <c r="W273" s="156"/>
      <c r="X273" s="156"/>
      <c r="Y273" s="156"/>
      <c r="Z273" s="156"/>
      <c r="AA273" s="156"/>
      <c r="AB273" s="156"/>
      <c r="AC273" s="156"/>
      <c r="AD273" s="156"/>
      <c r="AE273" s="156"/>
      <c r="AF273" s="156"/>
      <c r="AG273" s="156"/>
      <c r="AH273" s="156"/>
      <c r="AI273" s="156"/>
      <c r="AJ273" s="157"/>
      <c r="AK273" s="269"/>
      <c r="AL273" s="270"/>
      <c r="AM273" s="270"/>
      <c r="AN273" s="270"/>
      <c r="AO273" s="270"/>
      <c r="AP273" s="270"/>
      <c r="AQ273" s="270"/>
      <c r="AR273" s="270"/>
      <c r="AS273" s="270"/>
      <c r="AT273" s="270"/>
      <c r="AU273" s="270"/>
      <c r="AV273" s="270"/>
      <c r="AW273" s="270"/>
      <c r="AX273" s="27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274"/>
      <c r="BZ273" s="274"/>
      <c r="CA273" s="274"/>
      <c r="CB273" s="274"/>
      <c r="CC273" s="274"/>
      <c r="CD273" s="274"/>
      <c r="CE273" s="274"/>
      <c r="CF273" s="274"/>
      <c r="CG273" s="274"/>
      <c r="CH273" s="274"/>
      <c r="CI273" s="274"/>
      <c r="CJ273" s="274"/>
      <c r="CK273" s="274"/>
      <c r="CL273" s="274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  <c r="DB273" s="41"/>
      <c r="DC273" s="41"/>
      <c r="DD273" s="41"/>
    </row>
    <row r="274" spans="1:108" ht="15.75">
      <c r="A274" s="269" t="s">
        <v>433</v>
      </c>
      <c r="B274" s="270"/>
      <c r="C274" s="270"/>
      <c r="D274" s="270"/>
      <c r="E274" s="270"/>
      <c r="F274" s="270"/>
      <c r="G274" s="270"/>
      <c r="H274" s="270"/>
      <c r="I274" s="270"/>
      <c r="J274" s="270"/>
      <c r="K274" s="270"/>
      <c r="L274" s="270"/>
      <c r="M274" s="270"/>
      <c r="N274" s="270"/>
      <c r="O274" s="270"/>
      <c r="P274" s="270"/>
      <c r="Q274" s="270"/>
      <c r="R274" s="270"/>
      <c r="S274" s="270"/>
      <c r="T274" s="270"/>
      <c r="U274" s="270"/>
      <c r="V274" s="270"/>
      <c r="W274" s="270"/>
      <c r="X274" s="270"/>
      <c r="Y274" s="270"/>
      <c r="Z274" s="270"/>
      <c r="AA274" s="270"/>
      <c r="AB274" s="270"/>
      <c r="AC274" s="270"/>
      <c r="AD274" s="270"/>
      <c r="AE274" s="270"/>
      <c r="AF274" s="270"/>
      <c r="AG274" s="270"/>
      <c r="AH274" s="270"/>
      <c r="AI274" s="270"/>
      <c r="AJ274" s="270"/>
      <c r="AK274" s="270"/>
      <c r="AL274" s="270"/>
      <c r="AM274" s="270"/>
      <c r="AN274" s="270"/>
      <c r="AO274" s="270"/>
      <c r="AP274" s="270"/>
      <c r="AQ274" s="270"/>
      <c r="AR274" s="270"/>
      <c r="AS274" s="270"/>
      <c r="AT274" s="270"/>
      <c r="AU274" s="270"/>
      <c r="AV274" s="270"/>
      <c r="AW274" s="270"/>
      <c r="AX274" s="270"/>
      <c r="AY274" s="270"/>
      <c r="AZ274" s="270"/>
      <c r="BA274" s="270"/>
      <c r="BB274" s="270"/>
      <c r="BC274" s="270"/>
      <c r="BD274" s="270"/>
      <c r="BE274" s="270"/>
      <c r="BF274" s="270"/>
      <c r="BG274" s="270"/>
      <c r="BH274" s="270"/>
      <c r="BI274" s="270"/>
      <c r="BJ274" s="270"/>
      <c r="BK274" s="270"/>
      <c r="BL274" s="270"/>
      <c r="BM274" s="270"/>
      <c r="BN274" s="270"/>
      <c r="BO274" s="270"/>
      <c r="BP274" s="270"/>
      <c r="BQ274" s="270"/>
      <c r="BR274" s="270"/>
      <c r="BS274" s="270"/>
      <c r="BT274" s="270"/>
      <c r="BU274" s="270"/>
      <c r="BV274" s="270"/>
      <c r="BW274" s="270"/>
      <c r="BX274" s="270"/>
      <c r="BY274" s="270"/>
      <c r="BZ274" s="270"/>
      <c r="CA274" s="270"/>
      <c r="CB274" s="270"/>
      <c r="CC274" s="270"/>
      <c r="CD274" s="270"/>
      <c r="CE274" s="270"/>
      <c r="CF274" s="270"/>
      <c r="CG274" s="270"/>
      <c r="CH274" s="270"/>
      <c r="CI274" s="270"/>
      <c r="CJ274" s="270"/>
      <c r="CK274" s="270"/>
      <c r="CL274" s="270"/>
      <c r="CM274" s="270"/>
      <c r="CN274" s="270"/>
      <c r="CO274" s="270"/>
      <c r="CP274" s="270"/>
      <c r="CQ274" s="270"/>
      <c r="CR274" s="270"/>
      <c r="CS274" s="270"/>
      <c r="CT274" s="270"/>
      <c r="CU274" s="270"/>
      <c r="CV274" s="270"/>
      <c r="CW274" s="270"/>
      <c r="CX274" s="270"/>
      <c r="CY274" s="270"/>
      <c r="CZ274" s="270"/>
      <c r="DA274" s="270"/>
      <c r="DB274" s="270"/>
      <c r="DC274" s="270"/>
      <c r="DD274" s="271"/>
    </row>
    <row r="275" spans="1:108" ht="15" customHeight="1">
      <c r="A275" s="261"/>
      <c r="B275" s="219" t="s">
        <v>434</v>
      </c>
      <c r="C275" s="219"/>
      <c r="D275" s="219"/>
      <c r="E275" s="219"/>
      <c r="F275" s="219"/>
      <c r="G275" s="219"/>
      <c r="H275" s="219"/>
      <c r="I275" s="219"/>
      <c r="J275" s="219"/>
      <c r="K275" s="219"/>
      <c r="L275" s="219"/>
      <c r="M275" s="219"/>
      <c r="N275" s="219"/>
      <c r="O275" s="219"/>
      <c r="P275" s="219"/>
      <c r="Q275" s="219"/>
      <c r="R275" s="219"/>
      <c r="S275" s="219"/>
      <c r="T275" s="219"/>
      <c r="U275" s="219"/>
      <c r="V275" s="219"/>
      <c r="W275" s="219"/>
      <c r="X275" s="219"/>
      <c r="Y275" s="219"/>
      <c r="Z275" s="219"/>
      <c r="AA275" s="219"/>
      <c r="AB275" s="219"/>
      <c r="AC275" s="219"/>
      <c r="AD275" s="219"/>
      <c r="AE275" s="219"/>
      <c r="AF275" s="219"/>
      <c r="AG275" s="219"/>
      <c r="AH275" s="219"/>
      <c r="AI275" s="219"/>
      <c r="AJ275" s="220"/>
      <c r="AK275" s="262"/>
      <c r="AL275" s="219"/>
      <c r="AM275" s="219"/>
      <c r="AN275" s="219"/>
      <c r="AO275" s="219"/>
      <c r="AP275" s="219"/>
      <c r="AQ275" s="219"/>
      <c r="AR275" s="219"/>
      <c r="AS275" s="219"/>
      <c r="AT275" s="219"/>
      <c r="AU275" s="219"/>
      <c r="AV275" s="219"/>
      <c r="AW275" s="219"/>
      <c r="AX275" s="220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  <c r="DB275" s="41"/>
      <c r="DC275" s="41"/>
      <c r="DD275" s="41"/>
    </row>
    <row r="276" spans="1:108" ht="15.75">
      <c r="A276" s="261"/>
      <c r="B276" s="219" t="s">
        <v>435</v>
      </c>
      <c r="C276" s="219"/>
      <c r="D276" s="219"/>
      <c r="E276" s="219"/>
      <c r="F276" s="219"/>
      <c r="G276" s="219"/>
      <c r="H276" s="219"/>
      <c r="I276" s="219"/>
      <c r="J276" s="219"/>
      <c r="K276" s="219"/>
      <c r="L276" s="219"/>
      <c r="M276" s="219"/>
      <c r="N276" s="219"/>
      <c r="O276" s="219"/>
      <c r="P276" s="219"/>
      <c r="Q276" s="219"/>
      <c r="R276" s="219"/>
      <c r="S276" s="219"/>
      <c r="T276" s="219"/>
      <c r="U276" s="219"/>
      <c r="V276" s="219"/>
      <c r="W276" s="219"/>
      <c r="X276" s="219"/>
      <c r="Y276" s="219"/>
      <c r="Z276" s="219"/>
      <c r="AA276" s="219"/>
      <c r="AB276" s="219"/>
      <c r="AC276" s="219"/>
      <c r="AD276" s="219"/>
      <c r="AE276" s="219"/>
      <c r="AF276" s="219"/>
      <c r="AG276" s="219"/>
      <c r="AH276" s="219"/>
      <c r="AI276" s="219"/>
      <c r="AJ276" s="220"/>
      <c r="AK276" s="269"/>
      <c r="AL276" s="270"/>
      <c r="AM276" s="270"/>
      <c r="AN276" s="270"/>
      <c r="AO276" s="270"/>
      <c r="AP276" s="270"/>
      <c r="AQ276" s="270"/>
      <c r="AR276" s="270"/>
      <c r="AS276" s="270"/>
      <c r="AT276" s="270"/>
      <c r="AU276" s="270"/>
      <c r="AV276" s="270"/>
      <c r="AW276" s="270"/>
      <c r="AX276" s="27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274">
        <f>BJ125</f>
        <v>4550</v>
      </c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275">
        <f>BY125</f>
        <v>2.634931665508455</v>
      </c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  <c r="DB276" s="41"/>
      <c r="DC276" s="41"/>
      <c r="DD276" s="41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2010-03-15T12:38:52Z</dcterms:modified>
  <cp:category/>
  <cp:version/>
  <cp:contentType/>
  <cp:contentStatus/>
</cp:coreProperties>
</file>