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<sst xmlns="http://schemas.openxmlformats.org/spreadsheetml/2006/main" count="293" uniqueCount="208">
  <si>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</si>
  <si>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</si>
  <si>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</si>
  <si>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</si>
  <si>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</si>
  <si>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"_____" ________________ 2012 г.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</si>
  <si>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</si>
  <si>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</si>
  <si>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</si>
  <si>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</si>
  <si>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</si>
  <si>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</si>
  <si>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</si>
  <si>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</si>
  <si>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</si>
  <si>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</si>
  <si>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</si>
  <si>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</si>
  <si>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</si>
  <si>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</si>
  <si>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</si>
  <si>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</si>
  <si>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</si>
  <si>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</si>
  <si>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</si>
  <si>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</si>
  <si>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</si>
  <si>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</si>
  <si>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</si>
  <si>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</si>
  <si>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</si>
  <si>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</si>
  <si>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</si>
  <si>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</si>
  <si>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</si>
  <si>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</si>
  <si>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</si>
  <si>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</si>
  <si>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</si>
  <si>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</si>
  <si>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</si>
  <si>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</si>
  <si>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</si>
  <si>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</si>
  <si>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</si>
  <si>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</si>
  <si>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</si>
  <si>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</si>
  <si>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</si>
  <si>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чел.</t>
  </si>
  <si>
    <t>27. Площадь крыши</t>
  </si>
  <si>
    <t>Металлическая кровля</t>
  </si>
  <si>
    <t>Мягкая кровля</t>
  </si>
  <si>
    <t>Асбоцементная кровля</t>
  </si>
  <si>
    <t>Черепичная кровля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</si>
  <si>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</si>
  <si>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</si>
  <si>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</si>
  <si>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</si>
  <si>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</si>
  <si>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</si>
  <si>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</si>
  <si>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</si>
  <si>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чердачное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</si>
  <si>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</si>
  <si>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</si>
  <si>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</si>
  <si>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</si>
  <si>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</si>
  <si>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</si>
  <si>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</si>
  <si>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</si>
  <si>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</si>
  <si>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</si>
  <si>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</si>
  <si>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</si>
  <si>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 xml:space="preserve">ванны напольные 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</si>
  <si>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</si>
  <si>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</si>
  <si>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</si>
  <si>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</si>
  <si>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</si>
  <si>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</si>
  <si>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</si>
  <si>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</si>
  <si>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</si>
  <si>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</si>
  <si>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</si>
  <si>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</si>
  <si>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</si>
  <si>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</si>
  <si>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</si>
  <si>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</si>
  <si>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</si>
  <si>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</si>
  <si>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</si>
  <si>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</si>
  <si>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Д.В.Козлов</t>
  </si>
  <si>
    <t>М.П.</t>
  </si>
  <si>
    <t>Приложение № 2
к конкурсной документации</t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</si>
  <si>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</si>
  <si>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</si>
  <si>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</si>
  <si>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</si>
  <si>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</si>
  <si>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</si>
  <si>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Магадан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</si>
  <si>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</si>
  <si>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</si>
  <si>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</si>
  <si>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м2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</si>
  <si>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</si>
  <si>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</si>
  <si>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</si>
  <si>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</si>
  <si>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</si>
  <si>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</si>
  <si>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</si>
  <si>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</si>
  <si>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</si>
  <si>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раз(а) в год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</si>
  <si>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</si>
  <si>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</si>
  <si>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1,71
9,40
1</t>
  </si>
  <si>
    <t>пог.м
пог.м
м3</t>
  </si>
  <si>
    <t>15. Проверка состояния и ремонт продухов в цоколях зданий,  ремонт и укрепление входных дверей</t>
  </si>
  <si>
    <t>раз(а) в 3 года</t>
  </si>
  <si>
    <t>0,82
679,5</t>
  </si>
  <si>
    <t>м2
дверь</t>
  </si>
  <si>
    <t>IV. Проведение технических осмотров и мелкий ремонт</t>
  </si>
  <si>
    <t>пог.м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</si>
  <si>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</si>
  <si>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</si>
  <si>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раз(а) в год.</t>
  </si>
  <si>
    <t>квартира</t>
  </si>
  <si>
    <t>Проверка заземления оболочки электрокабеля</t>
  </si>
  <si>
    <t>Замеры сопротивления изоляции проводов</t>
  </si>
  <si>
    <t>0,88
5,04</t>
  </si>
  <si>
    <t>м2
пог.м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</si>
  <si>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</si>
  <si>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</si>
  <si>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</si>
  <si>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</si>
  <si>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изменена площадь</t>
  </si>
  <si>
    <t>конкурс 2008</t>
  </si>
  <si>
    <t>без НДС</t>
  </si>
  <si>
    <t>пост</t>
  </si>
  <si>
    <t>субсидия</t>
  </si>
  <si>
    <t>пост без НДС</t>
  </si>
  <si>
    <t>Приложение № 3
к конкурсной документации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</si>
  <si>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</si>
  <si>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 (рублей)</t>
  </si>
  <si>
    <t>Стоимость 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</si>
  <si>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</si>
  <si>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 и их влажная уборка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</si>
  <si>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</si>
  <si>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</si>
  <si>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</si>
  <si>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</si>
  <si>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</si>
  <si>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</si>
  <si>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</si>
  <si>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</si>
  <si>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</si>
  <si>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 лежака 2 раза в год.</t>
  </si>
  <si>
    <t>68. Устранение протечек кровли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</si>
  <si>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</si>
  <si>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</si>
  <si>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</si>
  <si>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VI. Всего расходы</t>
  </si>
  <si>
    <t>Итого</t>
  </si>
  <si>
    <t xml:space="preserve">     2012г.</t>
  </si>
  <si>
    <t>6. Уборка мусора с газона</t>
  </si>
  <si>
    <t>10. Вывоз жидких бытовых отходов</t>
  </si>
  <si>
    <t>13.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</si>
  <si>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r>
      <t xml:space="preserve">16. Утепление и прочистка дымовентиляционных каналов </t>
    </r>
    <r>
      <rPr>
        <sz val="12"/>
        <color indexed="10"/>
        <rFont val="Times New Roman"/>
        <family val="1"/>
      </rPr>
      <t>(дымоходов), Ремонт печей</t>
    </r>
  </si>
  <si>
    <r>
      <t xml:space="preserve">Проверка наличия тяги в дымовентиляционных каналах </t>
    </r>
    <r>
      <rPr>
        <sz val="11"/>
        <color indexed="10"/>
        <rFont val="Times New Roman"/>
        <family val="1"/>
      </rPr>
      <t>(дымоходах)</t>
    </r>
  </si>
  <si>
    <t>V. Управленческие расходы</t>
  </si>
  <si>
    <t>21. Управленческие расходы</t>
  </si>
  <si>
    <t>22. Итого</t>
  </si>
  <si>
    <t>97. Ликвидация трещин в печах и трубах, щелей вокруг разделки и выпадения из нее кирпичей</t>
  </si>
  <si>
    <t>деревянные</t>
  </si>
  <si>
    <t>износ окраски</t>
  </si>
  <si>
    <t xml:space="preserve"> </t>
  </si>
  <si>
    <t>печное</t>
  </si>
  <si>
    <t>Профсоюзная, 48 лит.А</t>
  </si>
  <si>
    <t>н./уст.</t>
  </si>
  <si>
    <t>деревянные стулья</t>
  </si>
  <si>
    <t>значительная осадка</t>
  </si>
  <si>
    <t>бревёнчатые</t>
  </si>
  <si>
    <t>значительная осадка, много гнили</t>
  </si>
  <si>
    <t>деревянные отепленные</t>
  </si>
  <si>
    <t>трещины, прогибы</t>
  </si>
  <si>
    <t>шифер по дер. обрешетке</t>
  </si>
  <si>
    <t>трещины, неровности, отколы</t>
  </si>
  <si>
    <t>дощатые по лагам окрашенные</t>
  </si>
  <si>
    <t>щели, местами трещины, деформация</t>
  </si>
  <si>
    <t>дв. глухие створ.</t>
  </si>
  <si>
    <t>переплёты трещины</t>
  </si>
  <si>
    <t>простые</t>
  </si>
  <si>
    <t>гниль</t>
  </si>
  <si>
    <t xml:space="preserve"> штукатурка, побелка, окраска, обшита тёсом</t>
  </si>
  <si>
    <t>открытая проводка</t>
  </si>
  <si>
    <t>кап.ремонт</t>
  </si>
  <si>
    <t>трещины в кирпичах</t>
  </si>
  <si>
    <t xml:space="preserve">"_____" ________________ </t>
  </si>
  <si>
    <t>Заместитель председателя комитета по управлению Свердловским округом администрации г.Иркутска</t>
  </si>
  <si>
    <r>
      <t xml:space="preserve">664025, </t>
    </r>
    <r>
      <rPr>
        <sz val="10"/>
        <rFont val="Times New Roman"/>
        <family val="1"/>
      </rPr>
      <t>Терешковой, 24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</si>
</sst>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</numFmts>
  <fonts count="52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0"/>
      <name val="Times New Roman Cyr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3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wrapText="1"/>
    </xf>
    <xf numFmtId="9" fontId="1" fillId="0" borderId="0" xfId="0" applyNumberFormat="1" applyFont="1" applyFill="1" applyBorder="1" applyAlignment="1">
      <alignment horizontal="left"/>
    </xf>
    <xf numFmtId="9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80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80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wrapText="1" indent="1"/>
    </xf>
    <xf numFmtId="180" fontId="1" fillId="0" borderId="13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indent="1"/>
    </xf>
    <xf numFmtId="0" fontId="1" fillId="0" borderId="12" xfId="0" applyFont="1" applyFill="1" applyBorder="1" applyAlignment="1">
      <alignment horizontal="left" indent="3"/>
    </xf>
    <xf numFmtId="0" fontId="1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 wrapText="1" indent="3"/>
    </xf>
    <xf numFmtId="0" fontId="6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 wrapText="1" indent="3"/>
    </xf>
    <xf numFmtId="0" fontId="1" fillId="0" borderId="14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vertical="top" wrapText="1" indent="2"/>
    </xf>
    <xf numFmtId="0" fontId="1" fillId="0" borderId="17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top" wrapText="1" indent="2"/>
    </xf>
    <xf numFmtId="0" fontId="1" fillId="0" borderId="19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 indent="2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left" wrapText="1" indent="2"/>
    </xf>
    <xf numFmtId="0" fontId="1" fillId="0" borderId="18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left" vertical="center" wrapText="1" indent="2"/>
    </xf>
    <xf numFmtId="0" fontId="8" fillId="0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0" borderId="0" xfId="0" applyFont="1" applyFill="1" applyAlignment="1">
      <alignment/>
    </xf>
    <xf numFmtId="0" fontId="1" fillId="33" borderId="10" xfId="0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49" fontId="4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49" fontId="8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wrapText="1"/>
    </xf>
    <xf numFmtId="0" fontId="10" fillId="33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12" fillId="34" borderId="14" xfId="0" applyFont="1" applyFill="1" applyBorder="1" applyAlignment="1">
      <alignment/>
    </xf>
    <xf numFmtId="0" fontId="11" fillId="34" borderId="14" xfId="0" applyFont="1" applyFill="1" applyBorder="1" applyAlignment="1">
      <alignment/>
    </xf>
    <xf numFmtId="0" fontId="8" fillId="0" borderId="2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10" fillId="35" borderId="20" xfId="0" applyFont="1" applyFill="1" applyBorder="1" applyAlignment="1">
      <alignment vertical="top"/>
    </xf>
    <xf numFmtId="0" fontId="10" fillId="35" borderId="11" xfId="0" applyFont="1" applyFill="1" applyBorder="1" applyAlignment="1">
      <alignment horizontal="center" vertical="top" wrapText="1"/>
    </xf>
    <xf numFmtId="0" fontId="10" fillId="35" borderId="13" xfId="0" applyFont="1" applyFill="1" applyBorder="1" applyAlignment="1">
      <alignment horizontal="center" vertical="top" wrapText="1"/>
    </xf>
    <xf numFmtId="0" fontId="10" fillId="35" borderId="22" xfId="0" applyFont="1" applyFill="1" applyBorder="1" applyAlignment="1">
      <alignment horizontal="center" vertical="top" wrapText="1"/>
    </xf>
    <xf numFmtId="181" fontId="10" fillId="35" borderId="14" xfId="0" applyNumberFormat="1" applyFont="1" applyFill="1" applyBorder="1" applyAlignment="1">
      <alignment horizontal="center" vertical="top" wrapText="1"/>
    </xf>
    <xf numFmtId="43" fontId="10" fillId="35" borderId="14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43" fontId="1" fillId="0" borderId="16" xfId="42" applyNumberFormat="1" applyFont="1" applyFill="1" applyBorder="1" applyAlignment="1">
      <alignment/>
    </xf>
    <xf numFmtId="43" fontId="1" fillId="0" borderId="15" xfId="0" applyNumberFormat="1" applyFont="1" applyFill="1" applyBorder="1" applyAlignment="1">
      <alignment/>
    </xf>
    <xf numFmtId="43" fontId="8" fillId="0" borderId="0" xfId="0" applyNumberFormat="1" applyFont="1" applyFill="1" applyBorder="1" applyAlignment="1">
      <alignment/>
    </xf>
    <xf numFmtId="0" fontId="10" fillId="36" borderId="16" xfId="0" applyFont="1" applyFill="1" applyBorder="1" applyAlignment="1">
      <alignment vertical="top"/>
    </xf>
    <xf numFmtId="0" fontId="10" fillId="36" borderId="13" xfId="0" applyFont="1" applyFill="1" applyBorder="1" applyAlignment="1">
      <alignment vertical="top"/>
    </xf>
    <xf numFmtId="43" fontId="10" fillId="36" borderId="11" xfId="0" applyNumberFormat="1" applyFont="1" applyFill="1" applyBorder="1" applyAlignment="1">
      <alignment vertical="top"/>
    </xf>
    <xf numFmtId="0" fontId="10" fillId="36" borderId="11" xfId="0" applyFont="1" applyFill="1" applyBorder="1" applyAlignment="1">
      <alignment vertical="top"/>
    </xf>
    <xf numFmtId="0" fontId="10" fillId="36" borderId="21" xfId="0" applyFont="1" applyFill="1" applyBorder="1" applyAlignment="1">
      <alignment vertical="top"/>
    </xf>
    <xf numFmtId="181" fontId="10" fillId="36" borderId="14" xfId="0" applyNumberFormat="1" applyFont="1" applyFill="1" applyBorder="1" applyAlignment="1">
      <alignment/>
    </xf>
    <xf numFmtId="43" fontId="10" fillId="36" borderId="14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center"/>
    </xf>
    <xf numFmtId="0" fontId="8" fillId="0" borderId="22" xfId="0" applyFont="1" applyFill="1" applyBorder="1" applyAlignment="1">
      <alignment/>
    </xf>
    <xf numFmtId="43" fontId="1" fillId="0" borderId="15" xfId="42" applyNumberFormat="1" applyFont="1" applyFill="1" applyBorder="1" applyAlignment="1">
      <alignment/>
    </xf>
    <xf numFmtId="43" fontId="1" fillId="0" borderId="12" xfId="42" applyNumberFormat="1" applyFont="1" applyFill="1" applyBorder="1" applyAlignment="1">
      <alignment/>
    </xf>
    <xf numFmtId="43" fontId="1" fillId="0" borderId="17" xfId="0" applyNumberFormat="1" applyFont="1" applyFill="1" applyBorder="1" applyAlignment="1">
      <alignment/>
    </xf>
    <xf numFmtId="2" fontId="8" fillId="0" borderId="0" xfId="0" applyNumberFormat="1" applyFont="1" applyFill="1" applyAlignment="1">
      <alignment/>
    </xf>
    <xf numFmtId="0" fontId="8" fillId="0" borderId="23" xfId="0" applyFont="1" applyFill="1" applyBorder="1" applyAlignment="1">
      <alignment/>
    </xf>
    <xf numFmtId="43" fontId="1" fillId="0" borderId="17" xfId="42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13" fillId="0" borderId="23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horizontal="center"/>
    </xf>
    <xf numFmtId="0" fontId="8" fillId="0" borderId="24" xfId="0" applyFont="1" applyFill="1" applyBorder="1" applyAlignment="1">
      <alignment/>
    </xf>
    <xf numFmtId="43" fontId="1" fillId="0" borderId="19" xfId="42" applyNumberFormat="1" applyFont="1" applyFill="1" applyBorder="1" applyAlignment="1">
      <alignment/>
    </xf>
    <xf numFmtId="43" fontId="1" fillId="0" borderId="18" xfId="42" applyNumberFormat="1" applyFont="1" applyFill="1" applyBorder="1" applyAlignment="1">
      <alignment/>
    </xf>
    <xf numFmtId="0" fontId="10" fillId="37" borderId="18" xfId="0" applyFont="1" applyFill="1" applyBorder="1" applyAlignment="1">
      <alignment vertical="top"/>
    </xf>
    <xf numFmtId="0" fontId="10" fillId="37" borderId="10" xfId="0" applyFont="1" applyFill="1" applyBorder="1" applyAlignment="1">
      <alignment vertical="top"/>
    </xf>
    <xf numFmtId="43" fontId="10" fillId="37" borderId="10" xfId="0" applyNumberFormat="1" applyFont="1" applyFill="1" applyBorder="1" applyAlignment="1">
      <alignment vertical="top"/>
    </xf>
    <xf numFmtId="0" fontId="10" fillId="37" borderId="11" xfId="0" applyFont="1" applyFill="1" applyBorder="1" applyAlignment="1">
      <alignment vertical="top"/>
    </xf>
    <xf numFmtId="0" fontId="10" fillId="37" borderId="21" xfId="0" applyFont="1" applyFill="1" applyBorder="1" applyAlignment="1">
      <alignment vertical="top"/>
    </xf>
    <xf numFmtId="43" fontId="1" fillId="0" borderId="23" xfId="42" applyNumberFormat="1" applyFont="1" applyFill="1" applyBorder="1" applyAlignment="1">
      <alignment/>
    </xf>
    <xf numFmtId="181" fontId="10" fillId="37" borderId="14" xfId="0" applyNumberFormat="1" applyFont="1" applyFill="1" applyBorder="1" applyAlignment="1">
      <alignment/>
    </xf>
    <xf numFmtId="43" fontId="10" fillId="37" borderId="14" xfId="0" applyNumberFormat="1" applyFont="1" applyFill="1" applyBorder="1" applyAlignment="1">
      <alignment/>
    </xf>
    <xf numFmtId="0" fontId="8" fillId="0" borderId="23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right" wrapText="1"/>
    </xf>
    <xf numFmtId="0" fontId="9" fillId="0" borderId="0" xfId="0" applyFont="1" applyFill="1" applyAlignment="1">
      <alignment wrapText="1"/>
    </xf>
    <xf numFmtId="0" fontId="10" fillId="38" borderId="20" xfId="0" applyFont="1" applyFill="1" applyBorder="1" applyAlignment="1">
      <alignment vertical="top"/>
    </xf>
    <xf numFmtId="0" fontId="10" fillId="38" borderId="11" xfId="0" applyFont="1" applyFill="1" applyBorder="1" applyAlignment="1">
      <alignment horizontal="center" vertical="top"/>
    </xf>
    <xf numFmtId="43" fontId="10" fillId="38" borderId="11" xfId="0" applyNumberFormat="1" applyFont="1" applyFill="1" applyBorder="1" applyAlignment="1">
      <alignment horizontal="center" vertical="top"/>
    </xf>
    <xf numFmtId="0" fontId="10" fillId="38" borderId="21" xfId="0" applyFont="1" applyFill="1" applyBorder="1" applyAlignment="1">
      <alignment horizontal="center" vertical="top"/>
    </xf>
    <xf numFmtId="181" fontId="10" fillId="38" borderId="14" xfId="0" applyNumberFormat="1" applyFont="1" applyFill="1" applyBorder="1" applyAlignment="1">
      <alignment horizontal="center" vertical="top" wrapText="1"/>
    </xf>
    <xf numFmtId="43" fontId="10" fillId="38" borderId="14" xfId="0" applyNumberFormat="1" applyFont="1" applyFill="1" applyBorder="1" applyAlignment="1">
      <alignment/>
    </xf>
    <xf numFmtId="0" fontId="8" fillId="0" borderId="23" xfId="0" applyFont="1" applyFill="1" applyBorder="1" applyAlignment="1">
      <alignment/>
    </xf>
    <xf numFmtId="43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/>
    </xf>
    <xf numFmtId="0" fontId="1" fillId="0" borderId="23" xfId="0" applyFont="1" applyFill="1" applyBorder="1" applyAlignment="1">
      <alignment/>
    </xf>
    <xf numFmtId="0" fontId="1" fillId="0" borderId="18" xfId="0" applyFont="1" applyFill="1" applyBorder="1" applyAlignment="1">
      <alignment horizontal="center"/>
    </xf>
    <xf numFmtId="0" fontId="1" fillId="0" borderId="24" xfId="0" applyFont="1" applyFill="1" applyBorder="1" applyAlignment="1">
      <alignment/>
    </xf>
    <xf numFmtId="0" fontId="10" fillId="39" borderId="20" xfId="0" applyFont="1" applyFill="1" applyBorder="1" applyAlignment="1">
      <alignment/>
    </xf>
    <xf numFmtId="0" fontId="10" fillId="39" borderId="11" xfId="0" applyFont="1" applyFill="1" applyBorder="1" applyAlignment="1">
      <alignment/>
    </xf>
    <xf numFmtId="43" fontId="10" fillId="39" borderId="11" xfId="0" applyNumberFormat="1" applyFont="1" applyFill="1" applyBorder="1" applyAlignment="1">
      <alignment/>
    </xf>
    <xf numFmtId="0" fontId="10" fillId="39" borderId="21" xfId="0" applyFont="1" applyFill="1" applyBorder="1" applyAlignment="1">
      <alignment/>
    </xf>
    <xf numFmtId="181" fontId="10" fillId="39" borderId="14" xfId="42" applyNumberFormat="1" applyFont="1" applyFill="1" applyBorder="1" applyAlignment="1">
      <alignment horizontal="center"/>
    </xf>
    <xf numFmtId="43" fontId="10" fillId="39" borderId="14" xfId="42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43" fontId="3" fillId="0" borderId="0" xfId="42" applyNumberFormat="1" applyFont="1" applyFill="1" applyBorder="1" applyAlignment="1">
      <alignment/>
    </xf>
    <xf numFmtId="181" fontId="10" fillId="0" borderId="0" xfId="42" applyNumberFormat="1" applyFont="1" applyFill="1" applyBorder="1" applyAlignment="1">
      <alignment horizontal="center"/>
    </xf>
    <xf numFmtId="0" fontId="12" fillId="40" borderId="14" xfId="0" applyFont="1" applyFill="1" applyBorder="1" applyAlignment="1">
      <alignment/>
    </xf>
    <xf numFmtId="180" fontId="12" fillId="40" borderId="14" xfId="0" applyNumberFormat="1" applyFont="1" applyFill="1" applyBorder="1" applyAlignment="1">
      <alignment horizontal="left"/>
    </xf>
    <xf numFmtId="43" fontId="3" fillId="37" borderId="15" xfId="42" applyNumberFormat="1" applyFont="1" applyFill="1" applyBorder="1" applyAlignment="1">
      <alignment/>
    </xf>
    <xf numFmtId="9" fontId="12" fillId="37" borderId="15" xfId="55" applyFont="1" applyFill="1" applyBorder="1" applyAlignment="1">
      <alignment/>
    </xf>
    <xf numFmtId="0" fontId="10" fillId="0" borderId="0" xfId="0" applyFont="1" applyFill="1" applyAlignment="1">
      <alignment/>
    </xf>
    <xf numFmtId="2" fontId="10" fillId="0" borderId="0" xfId="0" applyNumberFormat="1" applyFont="1" applyFill="1" applyBorder="1" applyAlignment="1">
      <alignment/>
    </xf>
    <xf numFmtId="43" fontId="3" fillId="36" borderId="14" xfId="42" applyNumberFormat="1" applyFont="1" applyFill="1" applyBorder="1" applyAlignment="1">
      <alignment/>
    </xf>
    <xf numFmtId="9" fontId="12" fillId="36" borderId="14" xfId="55" applyFont="1" applyFill="1" applyBorder="1" applyAlignment="1">
      <alignment/>
    </xf>
    <xf numFmtId="9" fontId="12" fillId="0" borderId="0" xfId="55" applyFont="1" applyFill="1" applyBorder="1" applyAlignment="1">
      <alignment/>
    </xf>
    <xf numFmtId="0" fontId="10" fillId="41" borderId="14" xfId="0" applyFont="1" applyFill="1" applyBorder="1" applyAlignment="1">
      <alignment/>
    </xf>
    <xf numFmtId="9" fontId="10" fillId="41" borderId="14" xfId="55" applyFont="1" applyFill="1" applyBorder="1" applyAlignment="1">
      <alignment/>
    </xf>
    <xf numFmtId="2" fontId="11" fillId="35" borderId="14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left" wrapText="1"/>
    </xf>
    <xf numFmtId="0" fontId="14" fillId="33" borderId="10" xfId="0" applyFont="1" applyFill="1" applyBorder="1" applyAlignment="1">
      <alignment/>
    </xf>
    <xf numFmtId="0" fontId="1" fillId="0" borderId="2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/>
    </xf>
    <xf numFmtId="0" fontId="1" fillId="0" borderId="13" xfId="0" applyFont="1" applyFill="1" applyBorder="1" applyAlignment="1">
      <alignment vertical="center"/>
    </xf>
    <xf numFmtId="2" fontId="1" fillId="0" borderId="22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17" xfId="0" applyNumberFormat="1" applyFont="1" applyFill="1" applyBorder="1" applyAlignment="1">
      <alignment horizontal="center" vertical="top"/>
    </xf>
    <xf numFmtId="2" fontId="1" fillId="0" borderId="23" xfId="0" applyNumberFormat="1" applyFont="1" applyFill="1" applyBorder="1" applyAlignment="1">
      <alignment horizontal="center" vertical="top"/>
    </xf>
    <xf numFmtId="1" fontId="1" fillId="0" borderId="19" xfId="0" applyNumberFormat="1" applyFont="1" applyFill="1" applyBorder="1" applyAlignment="1">
      <alignment horizontal="center" vertical="top"/>
    </xf>
    <xf numFmtId="2" fontId="1" fillId="0" borderId="24" xfId="0" applyNumberFormat="1" applyFont="1" applyFill="1" applyBorder="1" applyAlignment="1">
      <alignment horizontal="center" vertical="top"/>
    </xf>
    <xf numFmtId="1" fontId="1" fillId="0" borderId="15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/>
    </xf>
    <xf numFmtId="0" fontId="0" fillId="0" borderId="18" xfId="0" applyBorder="1" applyAlignment="1">
      <alignment/>
    </xf>
    <xf numFmtId="0" fontId="1" fillId="0" borderId="10" xfId="0" applyFont="1" applyFill="1" applyBorder="1" applyAlignment="1">
      <alignment vertical="center" wrapText="1"/>
    </xf>
    <xf numFmtId="1" fontId="6" fillId="0" borderId="19" xfId="0" applyNumberFormat="1" applyFont="1" applyFill="1" applyBorder="1" applyAlignment="1">
      <alignment horizontal="center" vertical="top"/>
    </xf>
    <xf numFmtId="0" fontId="1" fillId="0" borderId="16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2" fontId="6" fillId="0" borderId="23" xfId="0" applyNumberFormat="1" applyFont="1" applyFill="1" applyBorder="1" applyAlignment="1">
      <alignment horizontal="center" vertical="top"/>
    </xf>
    <xf numFmtId="0" fontId="15" fillId="0" borderId="0" xfId="0" applyFont="1" applyAlignment="1">
      <alignment/>
    </xf>
    <xf numFmtId="0" fontId="1" fillId="0" borderId="16" xfId="0" applyFont="1" applyBorder="1" applyAlignment="1">
      <alignment horizontal="left" vertical="top" wrapText="1"/>
    </xf>
    <xf numFmtId="2" fontId="1" fillId="0" borderId="17" xfId="0" applyNumberFormat="1" applyFont="1" applyFill="1" applyBorder="1" applyAlignment="1">
      <alignment horizontal="center" vertical="top"/>
    </xf>
    <xf numFmtId="0" fontId="1" fillId="0" borderId="18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1" fontId="16" fillId="0" borderId="14" xfId="0" applyNumberFormat="1" applyFont="1" applyFill="1" applyBorder="1" applyAlignment="1">
      <alignment/>
    </xf>
    <xf numFmtId="2" fontId="16" fillId="0" borderId="14" xfId="0" applyNumberFormat="1" applyFont="1" applyFill="1" applyBorder="1" applyAlignment="1">
      <alignment/>
    </xf>
    <xf numFmtId="2" fontId="13" fillId="36" borderId="14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/>
    </xf>
    <xf numFmtId="0" fontId="11" fillId="35" borderId="14" xfId="0" applyFont="1" applyFill="1" applyBorder="1" applyAlignment="1">
      <alignment/>
    </xf>
    <xf numFmtId="0" fontId="8" fillId="37" borderId="15" xfId="0" applyFont="1" applyFill="1" applyBorder="1" applyAlignment="1">
      <alignment/>
    </xf>
    <xf numFmtId="0" fontId="8" fillId="36" borderId="14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9" fillId="0" borderId="0" xfId="0" applyFont="1" applyFill="1" applyAlignment="1">
      <alignment horizontal="center" vertical="center"/>
    </xf>
    <xf numFmtId="0" fontId="3" fillId="42" borderId="20" xfId="0" applyFont="1" applyFill="1" applyBorder="1" applyAlignment="1">
      <alignment vertical="top"/>
    </xf>
    <xf numFmtId="0" fontId="3" fillId="42" borderId="11" xfId="0" applyFont="1" applyFill="1" applyBorder="1" applyAlignment="1">
      <alignment vertical="top"/>
    </xf>
    <xf numFmtId="43" fontId="3" fillId="42" borderId="11" xfId="0" applyNumberFormat="1" applyFont="1" applyFill="1" applyBorder="1" applyAlignment="1">
      <alignment vertical="top"/>
    </xf>
    <xf numFmtId="0" fontId="3" fillId="42" borderId="21" xfId="0" applyFont="1" applyFill="1" applyBorder="1" applyAlignment="1">
      <alignment vertical="top"/>
    </xf>
    <xf numFmtId="181" fontId="10" fillId="42" borderId="14" xfId="0" applyNumberFormat="1" applyFont="1" applyFill="1" applyBorder="1" applyAlignment="1">
      <alignment horizontal="center" vertical="top" wrapText="1"/>
    </xf>
    <xf numFmtId="43" fontId="10" fillId="42" borderId="14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/>
    </xf>
    <xf numFmtId="0" fontId="10" fillId="0" borderId="20" xfId="0" applyFont="1" applyFill="1" applyBorder="1" applyAlignment="1">
      <alignment horizontal="left"/>
    </xf>
    <xf numFmtId="43" fontId="10" fillId="0" borderId="14" xfId="42" applyNumberFormat="1" applyFont="1" applyFill="1" applyBorder="1" applyAlignment="1">
      <alignment horizontal="center"/>
    </xf>
    <xf numFmtId="43" fontId="3" fillId="0" borderId="14" xfId="42" applyNumberFormat="1" applyFont="1" applyFill="1" applyBorder="1" applyAlignment="1">
      <alignment/>
    </xf>
    <xf numFmtId="181" fontId="10" fillId="0" borderId="19" xfId="42" applyNumberFormat="1" applyFont="1" applyFill="1" applyBorder="1" applyAlignment="1">
      <alignment horizontal="center"/>
    </xf>
    <xf numFmtId="9" fontId="12" fillId="36" borderId="0" xfId="55" applyFont="1" applyFill="1" applyBorder="1" applyAlignment="1">
      <alignment/>
    </xf>
    <xf numFmtId="2" fontId="13" fillId="0" borderId="0" xfId="0" applyNumberFormat="1" applyFont="1" applyFill="1" applyAlignment="1">
      <alignment/>
    </xf>
    <xf numFmtId="2" fontId="10" fillId="41" borderId="14" xfId="0" applyNumberFormat="1" applyFont="1" applyFill="1" applyBorder="1" applyAlignment="1">
      <alignment/>
    </xf>
    <xf numFmtId="0" fontId="1" fillId="0" borderId="12" xfId="0" applyFont="1" applyBorder="1" applyAlignment="1">
      <alignment horizontal="left" vertical="center" wrapText="1"/>
    </xf>
    <xf numFmtId="1" fontId="6" fillId="0" borderId="17" xfId="0" applyNumberFormat="1" applyFont="1" applyFill="1" applyBorder="1" applyAlignment="1">
      <alignment horizontal="center" vertical="top"/>
    </xf>
    <xf numFmtId="43" fontId="0" fillId="0" borderId="0" xfId="0" applyNumberFormat="1" applyAlignment="1">
      <alignment/>
    </xf>
    <xf numFmtId="0" fontId="17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/>
    </xf>
    <xf numFmtId="0" fontId="17" fillId="0" borderId="23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wrapText="1"/>
    </xf>
    <xf numFmtId="0" fontId="17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2" fontId="3" fillId="41" borderId="20" xfId="0" applyNumberFormat="1" applyFont="1" applyFill="1" applyBorder="1" applyAlignment="1">
      <alignment/>
    </xf>
    <xf numFmtId="0" fontId="2" fillId="33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left" wrapText="1"/>
    </xf>
    <xf numFmtId="0" fontId="8" fillId="0" borderId="22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left" wrapText="1"/>
    </xf>
    <xf numFmtId="0" fontId="8" fillId="0" borderId="23" xfId="0" applyFont="1" applyFill="1" applyBorder="1" applyAlignment="1">
      <alignment horizontal="left" wrapText="1"/>
    </xf>
    <xf numFmtId="0" fontId="9" fillId="0" borderId="0" xfId="0" applyFont="1" applyFill="1" applyAlignment="1">
      <alignment vertical="center"/>
    </xf>
    <xf numFmtId="0" fontId="3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wrapText="1"/>
    </xf>
    <xf numFmtId="0" fontId="8" fillId="0" borderId="12" xfId="0" applyFont="1" applyFill="1" applyBorder="1" applyAlignment="1">
      <alignment wrapText="1"/>
    </xf>
    <xf numFmtId="0" fontId="8" fillId="0" borderId="23" xfId="0" applyFont="1" applyFill="1" applyBorder="1" applyAlignment="1">
      <alignment wrapText="1"/>
    </xf>
    <xf numFmtId="0" fontId="3" fillId="33" borderId="0" xfId="0" applyFont="1" applyFill="1" applyAlignment="1">
      <alignment horizont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10" fillId="39" borderId="20" xfId="0" applyFont="1" applyFill="1" applyBorder="1" applyAlignment="1">
      <alignment horizontal="center"/>
    </xf>
    <xf numFmtId="0" fontId="10" fillId="39" borderId="11" xfId="0" applyFont="1" applyFill="1" applyBorder="1" applyAlignment="1">
      <alignment horizontal="center"/>
    </xf>
    <xf numFmtId="0" fontId="10" fillId="39" borderId="21" xfId="0" applyFont="1" applyFill="1" applyBorder="1" applyAlignment="1">
      <alignment horizontal="center"/>
    </xf>
    <xf numFmtId="0" fontId="1" fillId="0" borderId="18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3" fillId="37" borderId="18" xfId="0" applyFont="1" applyFill="1" applyBorder="1" applyAlignment="1">
      <alignment horizontal="center" vertical="top" wrapText="1"/>
    </xf>
    <xf numFmtId="0" fontId="3" fillId="37" borderId="10" xfId="0" applyFont="1" applyFill="1" applyBorder="1" applyAlignment="1">
      <alignment horizontal="center" vertical="top" wrapText="1"/>
    </xf>
    <xf numFmtId="0" fontId="3" fillId="37" borderId="21" xfId="0" applyFont="1" applyFill="1" applyBorder="1" applyAlignment="1">
      <alignment horizontal="center" vertical="top" wrapText="1"/>
    </xf>
    <xf numFmtId="0" fontId="1" fillId="0" borderId="18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3" xfId="0" applyFont="1" applyBorder="1" applyAlignment="1">
      <alignment/>
    </xf>
    <xf numFmtId="0" fontId="3" fillId="38" borderId="16" xfId="0" applyFont="1" applyFill="1" applyBorder="1" applyAlignment="1">
      <alignment horizontal="center" vertical="top" wrapText="1"/>
    </xf>
    <xf numFmtId="0" fontId="3" fillId="38" borderId="13" xfId="0" applyFont="1" applyFill="1" applyBorder="1" applyAlignment="1">
      <alignment horizontal="center" vertical="top" wrapText="1"/>
    </xf>
    <xf numFmtId="0" fontId="3" fillId="38" borderId="21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4" fillId="33" borderId="0" xfId="0" applyFont="1" applyFill="1" applyAlignment="1">
      <alignment horizontal="center" wrapText="1"/>
    </xf>
    <xf numFmtId="0" fontId="3" fillId="35" borderId="20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top" wrapText="1"/>
    </xf>
    <xf numFmtId="0" fontId="3" fillId="35" borderId="21" xfId="0" applyFont="1" applyFill="1" applyBorder="1" applyAlignment="1">
      <alignment horizontal="center" vertical="top" wrapText="1"/>
    </xf>
    <xf numFmtId="0" fontId="3" fillId="36" borderId="20" xfId="0" applyFont="1" applyFill="1" applyBorder="1" applyAlignment="1">
      <alignment horizontal="center" vertical="top" wrapText="1"/>
    </xf>
    <xf numFmtId="0" fontId="3" fillId="36" borderId="11" xfId="0" applyFont="1" applyFill="1" applyBorder="1" applyAlignment="1">
      <alignment horizontal="center" vertical="top" wrapText="1"/>
    </xf>
    <xf numFmtId="0" fontId="3" fillId="36" borderId="21" xfId="0" applyFont="1" applyFill="1" applyBorder="1" applyAlignment="1">
      <alignment horizontal="center" vertical="top" wrapText="1"/>
    </xf>
    <xf numFmtId="0" fontId="14" fillId="33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 shrinkToFit="1"/>
    </xf>
    <xf numFmtId="0" fontId="0" fillId="0" borderId="0" xfId="0" applyAlignment="1">
      <alignment horizontal="center"/>
    </xf>
    <xf numFmtId="0" fontId="5" fillId="0" borderId="17" xfId="0" applyFont="1" applyFill="1" applyBorder="1" applyAlignment="1">
      <alignment horizont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8"/>
  <sheetViews>
    <sheetView zoomScalePageLayoutView="0" workbookViewId="0" topLeftCell="A76">
      <selection activeCell="A95" sqref="A95"/>
    </sheetView>
  </sheetViews>
  <sheetFormatPr defaultColWidth="9.140625" defaultRowHeight="12.75"/>
  <cols>
    <col min="1" max="1" width="49.8515625" style="0" customWidth="1"/>
    <col min="2" max="2" width="23.8515625" style="0" customWidth="1"/>
    <col min="3" max="3" width="13.8515625" style="0" customWidth="1"/>
  </cols>
  <sheetData>
    <row r="1" spans="1:3" ht="27.75" customHeight="1">
      <c r="A1" s="1"/>
      <c r="B1" s="233" t="s">
        <v>0</v>
      </c>
      <c r="C1" s="233"/>
    </row>
    <row r="2" spans="1:3" ht="15.75">
      <c r="A2" s="1"/>
      <c r="B2" s="234" t="s">
        <v>1</v>
      </c>
      <c r="C2" s="234"/>
    </row>
    <row r="3" spans="1:3" ht="61.5" customHeight="1">
      <c r="A3" s="1"/>
      <c r="B3" s="235" t="s">
        <v>2</v>
      </c>
      <c r="C3" s="235"/>
    </row>
    <row r="4" spans="1:3" ht="15.75">
      <c r="A4" s="3"/>
      <c r="B4" s="4"/>
      <c r="C4" s="3" t="s">
        <v>3</v>
      </c>
    </row>
    <row r="5" spans="1:3" ht="15.75">
      <c r="A5" s="3"/>
      <c r="B5" s="5" t="s">
        <v>4</v>
      </c>
      <c r="C5" s="3"/>
    </row>
    <row r="6" spans="1:3" ht="15.75">
      <c r="A6" s="3"/>
      <c r="B6" s="6" t="s">
        <v>205</v>
      </c>
      <c r="C6" s="7" t="s">
        <v>171</v>
      </c>
    </row>
    <row r="7" spans="1:3" ht="15.75">
      <c r="A7" s="234" t="s">
        <v>6</v>
      </c>
      <c r="B7" s="234"/>
      <c r="C7" s="234"/>
    </row>
    <row r="8" spans="1:3" ht="32.25" customHeight="1">
      <c r="A8" s="236" t="s">
        <v>7</v>
      </c>
      <c r="B8" s="236"/>
      <c r="C8" s="236"/>
    </row>
    <row r="9" spans="1:3" ht="15.75">
      <c r="A9" s="234" t="s">
        <v>8</v>
      </c>
      <c r="B9" s="234"/>
      <c r="C9" s="234"/>
    </row>
    <row r="10" spans="1:3" ht="15.75">
      <c r="A10" s="8" t="s">
        <v>9</v>
      </c>
      <c r="B10" s="9" t="s">
        <v>185</v>
      </c>
      <c r="C10" s="8"/>
    </row>
    <row r="11" spans="1:3" ht="31.5">
      <c r="A11" s="2" t="s">
        <v>10</v>
      </c>
      <c r="B11" s="10"/>
      <c r="C11" s="10"/>
    </row>
    <row r="12" spans="1:3" ht="15.75">
      <c r="A12" s="1" t="s">
        <v>11</v>
      </c>
      <c r="B12" s="9" t="s">
        <v>186</v>
      </c>
      <c r="C12" s="8"/>
    </row>
    <row r="13" spans="1:3" ht="15.75">
      <c r="A13" s="8" t="s">
        <v>12</v>
      </c>
      <c r="B13" s="9" t="s">
        <v>186</v>
      </c>
      <c r="C13" s="3"/>
    </row>
    <row r="14" spans="1:3" ht="15.75" customHeight="1">
      <c r="A14" s="11" t="s">
        <v>13</v>
      </c>
      <c r="B14" s="11"/>
      <c r="C14" s="12">
        <v>0.52</v>
      </c>
    </row>
    <row r="15" spans="1:3" ht="15.75">
      <c r="A15" s="8" t="s">
        <v>14</v>
      </c>
      <c r="B15" s="12"/>
      <c r="C15" s="13"/>
    </row>
    <row r="16" spans="1:3" ht="15.75">
      <c r="A16" s="8" t="s">
        <v>15</v>
      </c>
      <c r="B16" s="9"/>
      <c r="C16" s="8"/>
    </row>
    <row r="17" spans="1:3" ht="47.25">
      <c r="A17" s="2" t="s">
        <v>16</v>
      </c>
      <c r="B17" s="9" t="s">
        <v>17</v>
      </c>
      <c r="C17" s="3"/>
    </row>
    <row r="18" spans="1:3" ht="15.75">
      <c r="A18" s="8" t="s">
        <v>18</v>
      </c>
      <c r="B18" s="14">
        <v>1</v>
      </c>
      <c r="C18" s="3"/>
    </row>
    <row r="19" spans="1:3" ht="15.75">
      <c r="A19" s="8" t="s">
        <v>19</v>
      </c>
      <c r="B19" s="9" t="s">
        <v>17</v>
      </c>
      <c r="C19" s="3"/>
    </row>
    <row r="20" spans="1:3" ht="15.75">
      <c r="A20" s="8" t="s">
        <v>20</v>
      </c>
      <c r="B20" s="9" t="s">
        <v>17</v>
      </c>
      <c r="C20" s="3"/>
    </row>
    <row r="21" spans="1:3" ht="15.75">
      <c r="A21" s="8" t="s">
        <v>21</v>
      </c>
      <c r="B21" s="9" t="s">
        <v>17</v>
      </c>
      <c r="C21" s="3"/>
    </row>
    <row r="22" spans="1:3" ht="15.75">
      <c r="A22" s="8" t="s">
        <v>22</v>
      </c>
      <c r="B22" s="9" t="s">
        <v>17</v>
      </c>
      <c r="C22" s="3"/>
    </row>
    <row r="23" spans="1:3" ht="15.75">
      <c r="A23" s="8" t="s">
        <v>23</v>
      </c>
      <c r="B23" s="9">
        <v>4</v>
      </c>
      <c r="C23" s="3"/>
    </row>
    <row r="24" spans="1:3" ht="33" customHeight="1">
      <c r="A24" s="2" t="s">
        <v>24</v>
      </c>
      <c r="B24" s="2"/>
      <c r="C24" s="15" t="s">
        <v>17</v>
      </c>
    </row>
    <row r="25" spans="1:3" ht="49.5" customHeight="1">
      <c r="A25" s="2" t="s">
        <v>25</v>
      </c>
      <c r="B25" s="2"/>
      <c r="C25" s="16" t="s">
        <v>17</v>
      </c>
    </row>
    <row r="26" spans="1:3" ht="64.5" customHeight="1">
      <c r="A26" s="2" t="s">
        <v>26</v>
      </c>
      <c r="B26" s="2"/>
      <c r="C26" s="15" t="s">
        <v>17</v>
      </c>
    </row>
    <row r="27" spans="1:3" ht="15.75">
      <c r="A27" s="8" t="s">
        <v>27</v>
      </c>
      <c r="B27" s="10">
        <v>448</v>
      </c>
      <c r="C27" s="17" t="s">
        <v>28</v>
      </c>
    </row>
    <row r="28" spans="1:3" ht="15.75">
      <c r="A28" s="8" t="s">
        <v>29</v>
      </c>
      <c r="B28" s="8"/>
      <c r="C28" s="8"/>
    </row>
    <row r="29" spans="1:3" ht="15.75">
      <c r="A29" s="18" t="s">
        <v>30</v>
      </c>
      <c r="B29" s="8"/>
      <c r="C29" s="8"/>
    </row>
    <row r="30" spans="1:3" ht="15.75">
      <c r="A30" s="18" t="s">
        <v>31</v>
      </c>
      <c r="B30" s="19">
        <v>113.1</v>
      </c>
      <c r="C30" s="10" t="s">
        <v>32</v>
      </c>
    </row>
    <row r="31" spans="1:3" ht="15.75">
      <c r="A31" s="18" t="s">
        <v>33</v>
      </c>
      <c r="B31" s="17">
        <v>113.1</v>
      </c>
      <c r="C31" s="17" t="s">
        <v>32</v>
      </c>
    </row>
    <row r="32" spans="1:3" ht="15.75">
      <c r="A32" s="20" t="s">
        <v>34</v>
      </c>
      <c r="B32" s="17">
        <v>81</v>
      </c>
      <c r="C32" s="17" t="s">
        <v>32</v>
      </c>
    </row>
    <row r="33" spans="1:3" ht="47.25">
      <c r="A33" s="21" t="s">
        <v>35</v>
      </c>
      <c r="B33" s="22">
        <v>0</v>
      </c>
      <c r="C33" s="17" t="s">
        <v>32</v>
      </c>
    </row>
    <row r="34" spans="1:3" ht="63">
      <c r="A34" s="21" t="s">
        <v>36</v>
      </c>
      <c r="B34" s="22">
        <v>0</v>
      </c>
      <c r="C34" s="17" t="s">
        <v>32</v>
      </c>
    </row>
    <row r="35" spans="1:3" ht="15.75">
      <c r="A35" s="8" t="s">
        <v>37</v>
      </c>
      <c r="B35" s="17">
        <v>0</v>
      </c>
      <c r="C35" s="17" t="s">
        <v>38</v>
      </c>
    </row>
    <row r="36" spans="1:3" ht="31.5">
      <c r="A36" s="2" t="s">
        <v>39</v>
      </c>
      <c r="B36" s="17">
        <v>0</v>
      </c>
      <c r="C36" s="17" t="s">
        <v>32</v>
      </c>
    </row>
    <row r="37" spans="1:3" ht="15.75">
      <c r="A37" s="8" t="s">
        <v>40</v>
      </c>
      <c r="B37" s="22">
        <v>0</v>
      </c>
      <c r="C37" s="17" t="s">
        <v>32</v>
      </c>
    </row>
    <row r="38" spans="1:3" ht="47.25">
      <c r="A38" s="23" t="s">
        <v>41</v>
      </c>
      <c r="B38" s="24">
        <v>0</v>
      </c>
      <c r="C38" s="8" t="s">
        <v>32</v>
      </c>
    </row>
    <row r="39" spans="1:3" ht="47.25">
      <c r="A39" s="25" t="s">
        <v>42</v>
      </c>
      <c r="B39" s="26">
        <v>122</v>
      </c>
      <c r="C39" s="224"/>
    </row>
    <row r="40" spans="1:3" ht="15.75">
      <c r="A40" s="27" t="s">
        <v>43</v>
      </c>
      <c r="B40" s="24">
        <v>10</v>
      </c>
      <c r="C40" s="8" t="s">
        <v>32</v>
      </c>
    </row>
    <row r="41" spans="1:3" ht="15.75">
      <c r="A41" s="28" t="s">
        <v>44</v>
      </c>
      <c r="B41" s="24"/>
      <c r="C41" s="8" t="s">
        <v>32</v>
      </c>
    </row>
    <row r="42" spans="1:3" ht="15.75">
      <c r="A42" s="27" t="s">
        <v>45</v>
      </c>
      <c r="B42" s="24">
        <v>112</v>
      </c>
      <c r="C42" s="8" t="s">
        <v>32</v>
      </c>
    </row>
    <row r="43" spans="1:3" ht="15.75">
      <c r="A43" s="18" t="s">
        <v>46</v>
      </c>
      <c r="B43" s="19">
        <v>0</v>
      </c>
      <c r="C43" s="10" t="s">
        <v>32</v>
      </c>
    </row>
    <row r="44" spans="1:3" ht="15.75">
      <c r="A44" s="1" t="s">
        <v>47</v>
      </c>
      <c r="B44" s="29"/>
      <c r="C44" s="29"/>
    </row>
    <row r="45" spans="1:3" ht="15.75">
      <c r="A45" s="1" t="s">
        <v>48</v>
      </c>
      <c r="B45" s="195">
        <v>11</v>
      </c>
      <c r="C45" s="29" t="s">
        <v>49</v>
      </c>
    </row>
    <row r="46" spans="1:3" ht="15.75">
      <c r="A46" s="8" t="s">
        <v>50</v>
      </c>
      <c r="B46" s="195">
        <v>174</v>
      </c>
      <c r="C46" s="17" t="s">
        <v>32</v>
      </c>
    </row>
    <row r="47" spans="1:3" ht="15.75">
      <c r="A47" s="30" t="s">
        <v>51</v>
      </c>
      <c r="B47" s="31"/>
      <c r="C47" s="8"/>
    </row>
    <row r="48" spans="1:3" ht="15.75">
      <c r="A48" s="32" t="s">
        <v>52</v>
      </c>
      <c r="B48" s="31"/>
      <c r="C48" s="8"/>
    </row>
    <row r="49" spans="1:3" ht="15.75">
      <c r="A49" s="32" t="s">
        <v>53</v>
      </c>
      <c r="B49" s="195">
        <v>174</v>
      </c>
      <c r="C49" s="8"/>
    </row>
    <row r="50" spans="1:3" ht="15.75">
      <c r="A50" s="32" t="s">
        <v>54</v>
      </c>
      <c r="B50" s="31"/>
      <c r="C50" s="8"/>
    </row>
    <row r="51" spans="1:3" ht="15.75">
      <c r="A51" s="281" t="s">
        <v>55</v>
      </c>
      <c r="B51" s="281"/>
      <c r="C51" s="282"/>
    </row>
    <row r="52" spans="1:3" ht="15.75">
      <c r="A52" s="1"/>
      <c r="B52" s="3"/>
      <c r="C52" s="3"/>
    </row>
    <row r="53" spans="1:3" ht="110.25">
      <c r="A53" s="33" t="s">
        <v>56</v>
      </c>
      <c r="B53" s="33" t="s">
        <v>57</v>
      </c>
      <c r="C53" s="33" t="s">
        <v>58</v>
      </c>
    </row>
    <row r="54" spans="1:3" ht="15.75">
      <c r="A54" s="34" t="s">
        <v>59</v>
      </c>
      <c r="B54" s="35" t="s">
        <v>187</v>
      </c>
      <c r="C54" s="214" t="s">
        <v>188</v>
      </c>
    </row>
    <row r="55" spans="1:3" ht="26.25">
      <c r="A55" s="34" t="s">
        <v>60</v>
      </c>
      <c r="B55" s="35" t="s">
        <v>189</v>
      </c>
      <c r="C55" s="214" t="s">
        <v>190</v>
      </c>
    </row>
    <row r="56" spans="1:3" ht="15.75">
      <c r="A56" s="36" t="s">
        <v>61</v>
      </c>
      <c r="B56" s="37" t="s">
        <v>181</v>
      </c>
      <c r="C56" s="214"/>
    </row>
    <row r="57" spans="1:3" ht="15.75">
      <c r="A57" s="38" t="s">
        <v>62</v>
      </c>
      <c r="B57" s="215"/>
      <c r="C57" s="216"/>
    </row>
    <row r="58" spans="1:3" ht="31.5" customHeight="1">
      <c r="A58" s="39" t="s">
        <v>63</v>
      </c>
      <c r="B58" s="40" t="s">
        <v>191</v>
      </c>
      <c r="C58" s="225" t="s">
        <v>192</v>
      </c>
    </row>
    <row r="59" spans="1:3" ht="15.75">
      <c r="A59" s="39" t="s">
        <v>64</v>
      </c>
      <c r="B59" s="41"/>
      <c r="C59" s="217"/>
    </row>
    <row r="60" spans="1:3" ht="15.75">
      <c r="A60" s="39" t="s">
        <v>65</v>
      </c>
      <c r="B60" s="41"/>
      <c r="C60" s="217"/>
    </row>
    <row r="61" spans="1:3" ht="15.75">
      <c r="A61" s="42" t="s">
        <v>66</v>
      </c>
      <c r="B61" s="43"/>
      <c r="C61" s="218"/>
    </row>
    <row r="62" spans="1:3" ht="39">
      <c r="A62" s="44" t="s">
        <v>67</v>
      </c>
      <c r="B62" s="45" t="s">
        <v>193</v>
      </c>
      <c r="C62" s="226" t="s">
        <v>194</v>
      </c>
    </row>
    <row r="63" spans="1:3" ht="63">
      <c r="A63" s="46" t="s">
        <v>68</v>
      </c>
      <c r="B63" s="35" t="s">
        <v>195</v>
      </c>
      <c r="C63" s="220" t="s">
        <v>196</v>
      </c>
    </row>
    <row r="64" spans="1:3" ht="15.75">
      <c r="A64" s="38" t="s">
        <v>69</v>
      </c>
      <c r="B64" s="47"/>
      <c r="C64" s="221"/>
    </row>
    <row r="65" spans="1:3" ht="15.75">
      <c r="A65" s="48" t="s">
        <v>70</v>
      </c>
      <c r="B65" s="49" t="s">
        <v>197</v>
      </c>
      <c r="C65" s="227" t="s">
        <v>198</v>
      </c>
    </row>
    <row r="66" spans="1:3" ht="15.75">
      <c r="A66" s="50" t="s">
        <v>71</v>
      </c>
      <c r="B66" s="51" t="s">
        <v>199</v>
      </c>
      <c r="C66" s="222" t="s">
        <v>200</v>
      </c>
    </row>
    <row r="67" spans="1:3" ht="15.75">
      <c r="A67" s="52" t="s">
        <v>66</v>
      </c>
      <c r="B67" s="53"/>
      <c r="C67" s="219"/>
    </row>
    <row r="68" spans="1:3" ht="15.75">
      <c r="A68" s="38" t="s">
        <v>72</v>
      </c>
      <c r="B68" s="47"/>
      <c r="C68" s="221"/>
    </row>
    <row r="69" spans="1:3" ht="25.5">
      <c r="A69" s="50" t="s">
        <v>73</v>
      </c>
      <c r="B69" s="228" t="s">
        <v>201</v>
      </c>
      <c r="C69" s="229" t="s">
        <v>182</v>
      </c>
    </row>
    <row r="70" spans="1:3" ht="15.75">
      <c r="A70" s="48" t="s">
        <v>74</v>
      </c>
      <c r="B70" s="228"/>
      <c r="C70" s="229"/>
    </row>
    <row r="71" spans="1:3" ht="15.75">
      <c r="A71" s="50" t="s">
        <v>66</v>
      </c>
      <c r="B71" s="51"/>
      <c r="C71" s="219"/>
    </row>
    <row r="72" spans="1:3" ht="31.5">
      <c r="A72" s="38" t="s">
        <v>75</v>
      </c>
      <c r="B72" s="47"/>
      <c r="C72" s="221"/>
    </row>
    <row r="73" spans="1:3" ht="15.75">
      <c r="A73" s="50" t="s">
        <v>76</v>
      </c>
      <c r="B73" s="230" t="s">
        <v>17</v>
      </c>
      <c r="C73" s="222"/>
    </row>
    <row r="74" spans="1:3" ht="15.75">
      <c r="A74" s="50" t="s">
        <v>77</v>
      </c>
      <c r="B74" s="231" t="s">
        <v>17</v>
      </c>
      <c r="C74" s="222"/>
    </row>
    <row r="75" spans="1:3" ht="15.75">
      <c r="A75" s="50" t="s">
        <v>78</v>
      </c>
      <c r="B75" s="51" t="s">
        <v>17</v>
      </c>
      <c r="C75" s="222"/>
    </row>
    <row r="76" spans="1:3" ht="15.75">
      <c r="A76" s="50" t="s">
        <v>79</v>
      </c>
      <c r="B76" s="231" t="s">
        <v>80</v>
      </c>
      <c r="C76" s="222"/>
    </row>
    <row r="77" spans="1:3" ht="15.75">
      <c r="A77" s="50" t="s">
        <v>81</v>
      </c>
      <c r="B77" s="51" t="s">
        <v>17</v>
      </c>
      <c r="C77" s="222"/>
    </row>
    <row r="78" spans="1:3" ht="15.75">
      <c r="A78" s="50" t="s">
        <v>82</v>
      </c>
      <c r="B78" s="51" t="s">
        <v>17</v>
      </c>
      <c r="C78" s="222"/>
    </row>
    <row r="79" spans="1:3" ht="15.75">
      <c r="A79" s="50" t="s">
        <v>83</v>
      </c>
      <c r="B79" s="51" t="s">
        <v>17</v>
      </c>
      <c r="C79" s="222"/>
    </row>
    <row r="80" spans="1:3" ht="15.75">
      <c r="A80" s="50" t="s">
        <v>84</v>
      </c>
      <c r="B80" s="51" t="s">
        <v>17</v>
      </c>
      <c r="C80" s="222"/>
    </row>
    <row r="81" spans="1:3" ht="15.75">
      <c r="A81" s="52" t="s">
        <v>85</v>
      </c>
      <c r="B81" s="51"/>
      <c r="C81" s="222"/>
    </row>
    <row r="82" spans="1:3" ht="47.25">
      <c r="A82" s="38" t="s">
        <v>86</v>
      </c>
      <c r="B82" s="47"/>
      <c r="C82" s="221"/>
    </row>
    <row r="83" spans="1:3" ht="15.75">
      <c r="A83" s="50" t="s">
        <v>87</v>
      </c>
      <c r="B83" s="231" t="s">
        <v>202</v>
      </c>
      <c r="C83" s="222" t="s">
        <v>203</v>
      </c>
    </row>
    <row r="84" spans="1:3" ht="15.75">
      <c r="A84" s="50" t="s">
        <v>88</v>
      </c>
      <c r="B84" s="231" t="s">
        <v>17</v>
      </c>
      <c r="C84" s="222"/>
    </row>
    <row r="85" spans="1:3" ht="15.75">
      <c r="A85" s="50" t="s">
        <v>89</v>
      </c>
      <c r="B85" s="51" t="s">
        <v>17</v>
      </c>
      <c r="C85" s="222" t="s">
        <v>183</v>
      </c>
    </row>
    <row r="86" spans="1:3" ht="15.75">
      <c r="A86" s="50" t="s">
        <v>90</v>
      </c>
      <c r="B86" s="231" t="s">
        <v>17</v>
      </c>
      <c r="C86" s="222"/>
    </row>
    <row r="87" spans="1:3" ht="15.75">
      <c r="A87" s="50" t="s">
        <v>91</v>
      </c>
      <c r="B87" s="51" t="s">
        <v>17</v>
      </c>
      <c r="C87" s="222"/>
    </row>
    <row r="88" spans="1:3" ht="15.75">
      <c r="A88" s="50" t="s">
        <v>92</v>
      </c>
      <c r="B88" s="51"/>
      <c r="C88" s="222"/>
    </row>
    <row r="89" spans="1:3" ht="31.5">
      <c r="A89" s="50" t="s">
        <v>93</v>
      </c>
      <c r="B89" s="231" t="s">
        <v>184</v>
      </c>
      <c r="C89" s="283" t="s">
        <v>204</v>
      </c>
    </row>
    <row r="90" spans="1:3" ht="15.75">
      <c r="A90" s="50" t="s">
        <v>94</v>
      </c>
      <c r="B90" s="51" t="s">
        <v>17</v>
      </c>
      <c r="C90" s="222"/>
    </row>
    <row r="91" spans="1:3" ht="15.75">
      <c r="A91" s="50" t="s">
        <v>95</v>
      </c>
      <c r="B91" s="51" t="s">
        <v>17</v>
      </c>
      <c r="C91" s="222"/>
    </row>
    <row r="92" spans="1:3" ht="15.75">
      <c r="A92" s="54" t="s">
        <v>66</v>
      </c>
      <c r="B92" s="53" t="s">
        <v>17</v>
      </c>
      <c r="C92" s="223"/>
    </row>
    <row r="93" spans="1:3" ht="15.75">
      <c r="A93" s="34" t="s">
        <v>96</v>
      </c>
      <c r="B93" s="35" t="s">
        <v>17</v>
      </c>
      <c r="C93" s="214"/>
    </row>
    <row r="94" spans="1:3" ht="47.25">
      <c r="A94" s="11" t="s">
        <v>206</v>
      </c>
      <c r="B94" s="3"/>
      <c r="C94" s="3" t="s">
        <v>97</v>
      </c>
    </row>
    <row r="95" spans="1:3" ht="15.75">
      <c r="A95" s="6" t="s">
        <v>5</v>
      </c>
      <c r="B95" s="3"/>
      <c r="C95" s="3"/>
    </row>
    <row r="96" spans="1:3" ht="15.75">
      <c r="A96" s="1"/>
      <c r="B96" s="3"/>
      <c r="C96" s="3"/>
    </row>
    <row r="97" spans="1:3" ht="15.75">
      <c r="A97" s="1" t="s">
        <v>98</v>
      </c>
      <c r="B97" s="3"/>
      <c r="C97" s="3"/>
    </row>
    <row r="98" spans="1:3" ht="15.75">
      <c r="A98" s="1"/>
      <c r="B98" s="3"/>
      <c r="C98" s="3"/>
    </row>
    <row r="99" spans="1:3" ht="15.75">
      <c r="A99" s="1"/>
      <c r="B99" s="3"/>
      <c r="C99" s="3"/>
    </row>
    <row r="100" spans="1:3" ht="15.75">
      <c r="A100" s="1"/>
      <c r="B100" s="3"/>
      <c r="C100" s="3"/>
    </row>
    <row r="101" spans="1:3" ht="15.75">
      <c r="A101" s="1"/>
      <c r="B101" s="3"/>
      <c r="C101" s="3"/>
    </row>
    <row r="102" spans="1:3" ht="15.75">
      <c r="A102" s="1"/>
      <c r="B102" s="3"/>
      <c r="C102" s="3"/>
    </row>
    <row r="103" spans="1:3" ht="15.75">
      <c r="A103" s="1"/>
      <c r="B103" s="3"/>
      <c r="C103" s="3"/>
    </row>
    <row r="104" spans="1:3" ht="15.75">
      <c r="A104" s="1"/>
      <c r="B104" s="3"/>
      <c r="C104" s="3"/>
    </row>
    <row r="105" spans="1:3" ht="15.75">
      <c r="A105" s="1"/>
      <c r="B105" s="3"/>
      <c r="C105" s="3"/>
    </row>
    <row r="106" spans="1:3" ht="15.75">
      <c r="A106" s="1"/>
      <c r="B106" s="3"/>
      <c r="C106" s="3"/>
    </row>
    <row r="107" spans="1:3" ht="15.75">
      <c r="A107" s="1"/>
      <c r="B107" s="3"/>
      <c r="C107" s="3"/>
    </row>
    <row r="108" spans="1:3" ht="15.75">
      <c r="A108" s="1"/>
      <c r="B108" s="3"/>
      <c r="C108" s="3"/>
    </row>
    <row r="109" spans="1:3" ht="15.75">
      <c r="A109" s="1"/>
      <c r="B109" s="3"/>
      <c r="C109" s="3"/>
    </row>
    <row r="110" spans="1:3" ht="15.75">
      <c r="A110" s="1"/>
      <c r="B110" s="3"/>
      <c r="C110" s="3"/>
    </row>
    <row r="111" spans="1:3" ht="15.75">
      <c r="A111" s="1"/>
      <c r="B111" s="3"/>
      <c r="C111" s="3"/>
    </row>
    <row r="112" spans="1:3" ht="15.75">
      <c r="A112" s="1"/>
      <c r="B112" s="3"/>
      <c r="C112" s="3"/>
    </row>
    <row r="113" spans="1:3" ht="15.75">
      <c r="A113" s="1"/>
      <c r="B113" s="3"/>
      <c r="C113" s="3"/>
    </row>
    <row r="114" spans="1:3" ht="15.75">
      <c r="A114" s="1"/>
      <c r="B114" s="3"/>
      <c r="C114" s="3"/>
    </row>
    <row r="115" spans="1:3" ht="15.75">
      <c r="A115" s="1"/>
      <c r="B115" s="3"/>
      <c r="C115" s="3"/>
    </row>
    <row r="116" spans="1:3" ht="15.75">
      <c r="A116" s="1"/>
      <c r="B116" s="3"/>
      <c r="C116" s="3"/>
    </row>
    <row r="117" spans="1:3" ht="15.75">
      <c r="A117" s="1"/>
      <c r="B117" s="3"/>
      <c r="C117" s="3"/>
    </row>
    <row r="118" spans="1:3" ht="15.75">
      <c r="A118" s="1"/>
      <c r="B118" s="3"/>
      <c r="C118" s="3"/>
    </row>
    <row r="119" spans="1:3" ht="15.75">
      <c r="A119" s="1"/>
      <c r="B119" s="3"/>
      <c r="C119" s="3"/>
    </row>
    <row r="120" spans="1:3" ht="15.75">
      <c r="A120" s="1"/>
      <c r="B120" s="3"/>
      <c r="C120" s="3"/>
    </row>
    <row r="121" spans="1:3" ht="15.75">
      <c r="A121" s="1"/>
      <c r="B121" s="3"/>
      <c r="C121" s="3"/>
    </row>
    <row r="122" spans="1:3" ht="15.75">
      <c r="A122" s="1"/>
      <c r="B122" s="3"/>
      <c r="C122" s="3"/>
    </row>
    <row r="123" spans="1:3" ht="15.75">
      <c r="A123" s="1"/>
      <c r="B123" s="3"/>
      <c r="C123" s="3"/>
    </row>
    <row r="124" spans="1:3" ht="15.75">
      <c r="A124" s="1"/>
      <c r="B124" s="3"/>
      <c r="C124" s="3"/>
    </row>
    <row r="125" spans="1:3" ht="15.75">
      <c r="A125" s="1"/>
      <c r="B125" s="3"/>
      <c r="C125" s="3"/>
    </row>
    <row r="126" spans="1:3" ht="15.75">
      <c r="A126" s="1"/>
      <c r="B126" s="3"/>
      <c r="C126" s="3"/>
    </row>
    <row r="127" spans="1:3" ht="15.75">
      <c r="A127" s="1"/>
      <c r="B127" s="3"/>
      <c r="C127" s="3"/>
    </row>
    <row r="128" spans="1:3" ht="15.75">
      <c r="A128" s="1"/>
      <c r="B128" s="3"/>
      <c r="C128" s="3"/>
    </row>
    <row r="129" spans="1:3" ht="15.75">
      <c r="A129" s="1"/>
      <c r="B129" s="3"/>
      <c r="C129" s="3"/>
    </row>
    <row r="130" spans="1:3" ht="15.75">
      <c r="A130" s="1"/>
      <c r="B130" s="3"/>
      <c r="C130" s="3"/>
    </row>
    <row r="131" spans="1:3" ht="15.75">
      <c r="A131" s="1"/>
      <c r="B131" s="3"/>
      <c r="C131" s="3"/>
    </row>
    <row r="132" spans="1:3" ht="15.75">
      <c r="A132" s="1"/>
      <c r="B132" s="3"/>
      <c r="C132" s="3"/>
    </row>
    <row r="133" spans="1:3" ht="15.75">
      <c r="A133" s="1"/>
      <c r="B133" s="3"/>
      <c r="C133" s="3"/>
    </row>
    <row r="134" spans="1:3" ht="15.75">
      <c r="A134" s="1"/>
      <c r="B134" s="3"/>
      <c r="C134" s="3"/>
    </row>
    <row r="135" spans="1:3" ht="15.75">
      <c r="A135" s="1"/>
      <c r="B135" s="3"/>
      <c r="C135" s="3"/>
    </row>
    <row r="136" spans="1:3" ht="15.75">
      <c r="A136" s="1"/>
      <c r="B136" s="3"/>
      <c r="C136" s="3"/>
    </row>
    <row r="137" spans="1:3" ht="15.75">
      <c r="A137" s="1"/>
      <c r="B137" s="3"/>
      <c r="C137" s="3"/>
    </row>
    <row r="138" spans="1:3" ht="15.75">
      <c r="A138" s="1"/>
      <c r="B138" s="3"/>
      <c r="C138" s="3"/>
    </row>
    <row r="139" spans="1:3" ht="15.75">
      <c r="A139" s="1"/>
      <c r="B139" s="3"/>
      <c r="C139" s="3"/>
    </row>
    <row r="140" spans="1:3" ht="15.75">
      <c r="A140" s="1"/>
      <c r="B140" s="3"/>
      <c r="C140" s="3"/>
    </row>
    <row r="141" spans="1:3" ht="15.75">
      <c r="A141" s="1"/>
      <c r="B141" s="3"/>
      <c r="C141" s="3"/>
    </row>
    <row r="142" spans="1:3" ht="15.75">
      <c r="A142" s="1"/>
      <c r="B142" s="3"/>
      <c r="C142" s="3"/>
    </row>
    <row r="143" spans="1:3" ht="15.75">
      <c r="A143" s="1"/>
      <c r="B143" s="3"/>
      <c r="C143" s="3"/>
    </row>
    <row r="144" spans="1:3" ht="15.75">
      <c r="A144" s="1"/>
      <c r="B144" s="3"/>
      <c r="C144" s="3"/>
    </row>
    <row r="145" spans="1:3" ht="15.75">
      <c r="A145" s="1"/>
      <c r="B145" s="3"/>
      <c r="C145" s="3"/>
    </row>
    <row r="146" spans="1:3" ht="15.75">
      <c r="A146" s="1"/>
      <c r="B146" s="3"/>
      <c r="C146" s="3"/>
    </row>
    <row r="147" spans="1:3" ht="15.75">
      <c r="A147" s="1"/>
      <c r="B147" s="3"/>
      <c r="C147" s="3"/>
    </row>
    <row r="148" spans="1:3" ht="15.75">
      <c r="A148" s="1"/>
      <c r="B148" s="3"/>
      <c r="C148" s="3"/>
    </row>
    <row r="149" spans="1:3" ht="15.75">
      <c r="A149" s="1"/>
      <c r="B149" s="3"/>
      <c r="C149" s="3"/>
    </row>
    <row r="150" spans="1:3" ht="15.75">
      <c r="A150" s="1"/>
      <c r="B150" s="3"/>
      <c r="C150" s="3"/>
    </row>
    <row r="151" spans="1:3" ht="15.75">
      <c r="A151" s="1"/>
      <c r="B151" s="3"/>
      <c r="C151" s="3"/>
    </row>
    <row r="152" spans="1:3" ht="15.75">
      <c r="A152" s="1"/>
      <c r="B152" s="3"/>
      <c r="C152" s="3"/>
    </row>
    <row r="153" spans="1:3" ht="15.75">
      <c r="A153" s="1"/>
      <c r="B153" s="3"/>
      <c r="C153" s="3"/>
    </row>
    <row r="154" spans="1:3" ht="15.75">
      <c r="A154" s="1"/>
      <c r="B154" s="3"/>
      <c r="C154" s="3"/>
    </row>
    <row r="155" spans="1:3" ht="15.75">
      <c r="A155" s="1"/>
      <c r="B155" s="3"/>
      <c r="C155" s="3"/>
    </row>
    <row r="156" spans="1:3" ht="15.75">
      <c r="A156" s="1"/>
      <c r="B156" s="3"/>
      <c r="C156" s="3"/>
    </row>
    <row r="157" spans="1:3" ht="15.75">
      <c r="A157" s="1"/>
      <c r="B157" s="3"/>
      <c r="C157" s="3"/>
    </row>
    <row r="158" spans="1:3" ht="15.75">
      <c r="A158" s="1"/>
      <c r="B158" s="3"/>
      <c r="C158" s="3"/>
    </row>
    <row r="159" spans="1:3" ht="15.75">
      <c r="A159" s="1"/>
      <c r="B159" s="3"/>
      <c r="C159" s="3"/>
    </row>
    <row r="160" spans="1:3" ht="15.75">
      <c r="A160" s="1"/>
      <c r="B160" s="3"/>
      <c r="C160" s="3"/>
    </row>
    <row r="161" spans="1:3" ht="15.75">
      <c r="A161" s="1"/>
      <c r="B161" s="3"/>
      <c r="C161" s="3"/>
    </row>
    <row r="162" spans="1:3" ht="15.75">
      <c r="A162" s="1"/>
      <c r="B162" s="3"/>
      <c r="C162" s="3"/>
    </row>
    <row r="163" spans="1:3" ht="15.75">
      <c r="A163" s="1"/>
      <c r="B163" s="3"/>
      <c r="C163" s="3"/>
    </row>
    <row r="164" spans="1:3" ht="15.75">
      <c r="A164" s="1"/>
      <c r="B164" s="3"/>
      <c r="C164" s="3"/>
    </row>
    <row r="165" spans="1:3" ht="15.75">
      <c r="A165" s="1"/>
      <c r="B165" s="3"/>
      <c r="C165" s="3"/>
    </row>
    <row r="166" spans="1:3" ht="15.75">
      <c r="A166" s="1"/>
      <c r="B166" s="3"/>
      <c r="C166" s="3"/>
    </row>
    <row r="167" spans="1:3" ht="15.75">
      <c r="A167" s="1"/>
      <c r="B167" s="3"/>
      <c r="C167" s="3"/>
    </row>
    <row r="168" spans="1:3" ht="15.75">
      <c r="A168" s="1"/>
      <c r="B168" s="3"/>
      <c r="C168" s="3"/>
    </row>
    <row r="169" spans="1:3" ht="15.75">
      <c r="A169" s="1"/>
      <c r="B169" s="3"/>
      <c r="C169" s="3"/>
    </row>
    <row r="170" spans="1:3" ht="15.75">
      <c r="A170" s="1"/>
      <c r="B170" s="3"/>
      <c r="C170" s="3"/>
    </row>
    <row r="171" spans="1:3" ht="15.75">
      <c r="A171" s="1"/>
      <c r="B171" s="3"/>
      <c r="C171" s="3"/>
    </row>
    <row r="172" spans="1:3" ht="15.75">
      <c r="A172" s="1"/>
      <c r="B172" s="3"/>
      <c r="C172" s="3"/>
    </row>
    <row r="173" spans="1:3" ht="15.75">
      <c r="A173" s="1"/>
      <c r="B173" s="3"/>
      <c r="C173" s="3"/>
    </row>
    <row r="174" spans="1:3" ht="15.75">
      <c r="A174" s="1"/>
      <c r="B174" s="3"/>
      <c r="C174" s="3"/>
    </row>
    <row r="175" spans="1:3" ht="15.75">
      <c r="A175" s="1"/>
      <c r="B175" s="3"/>
      <c r="C175" s="3"/>
    </row>
    <row r="176" spans="1:3" ht="15.75">
      <c r="A176" s="1"/>
      <c r="B176" s="3"/>
      <c r="C176" s="3"/>
    </row>
    <row r="177" spans="1:3" ht="15.75">
      <c r="A177" s="1"/>
      <c r="B177" s="3"/>
      <c r="C177" s="3"/>
    </row>
    <row r="178" spans="1:3" ht="15.75">
      <c r="A178" s="1"/>
      <c r="B178" s="3"/>
      <c r="C178" s="3"/>
    </row>
    <row r="179" spans="1:3" ht="15.75">
      <c r="A179" s="1"/>
      <c r="B179" s="3"/>
      <c r="C179" s="3"/>
    </row>
    <row r="180" spans="1:3" ht="15.75">
      <c r="A180" s="1"/>
      <c r="B180" s="3"/>
      <c r="C180" s="3"/>
    </row>
    <row r="181" spans="1:3" ht="15.75">
      <c r="A181" s="1"/>
      <c r="B181" s="3"/>
      <c r="C181" s="3"/>
    </row>
    <row r="182" spans="1:3" ht="15.75">
      <c r="A182" s="1"/>
      <c r="B182" s="3"/>
      <c r="C182" s="3"/>
    </row>
    <row r="183" spans="1:3" ht="15.75">
      <c r="A183" s="1"/>
      <c r="B183" s="3"/>
      <c r="C183" s="3"/>
    </row>
    <row r="184" spans="1:3" ht="15.75">
      <c r="A184" s="1"/>
      <c r="B184" s="3"/>
      <c r="C184" s="3"/>
    </row>
    <row r="185" spans="1:3" ht="15.75">
      <c r="A185" s="1"/>
      <c r="B185" s="3"/>
      <c r="C185" s="3"/>
    </row>
    <row r="186" spans="1:3" ht="15.75">
      <c r="A186" s="1"/>
      <c r="B186" s="3"/>
      <c r="C186" s="3"/>
    </row>
    <row r="187" spans="1:3" ht="15.75">
      <c r="A187" s="1"/>
      <c r="B187" s="3"/>
      <c r="C187" s="3"/>
    </row>
    <row r="188" spans="1:3" ht="15.75">
      <c r="A188" s="1"/>
      <c r="B188" s="3"/>
      <c r="C188" s="3"/>
    </row>
    <row r="189" spans="1:3" ht="15.75">
      <c r="A189" s="1"/>
      <c r="B189" s="3"/>
      <c r="C189" s="3"/>
    </row>
    <row r="190" spans="1:3" ht="15.75">
      <c r="A190" s="1"/>
      <c r="B190" s="3"/>
      <c r="C190" s="3"/>
    </row>
    <row r="191" spans="1:3" ht="15.75">
      <c r="A191" s="1"/>
      <c r="B191" s="3"/>
      <c r="C191" s="3"/>
    </row>
    <row r="192" spans="1:3" ht="15.75">
      <c r="A192" s="1"/>
      <c r="B192" s="3"/>
      <c r="C192" s="3"/>
    </row>
    <row r="193" spans="1:3" ht="15.75">
      <c r="A193" s="1"/>
      <c r="B193" s="3"/>
      <c r="C193" s="3"/>
    </row>
    <row r="194" spans="1:3" ht="15.75">
      <c r="A194" s="1"/>
      <c r="B194" s="3"/>
      <c r="C194" s="3"/>
    </row>
    <row r="195" spans="1:3" ht="15.75">
      <c r="A195" s="1"/>
      <c r="B195" s="3"/>
      <c r="C195" s="3"/>
    </row>
    <row r="196" spans="1:3" ht="15.75">
      <c r="A196" s="1"/>
      <c r="B196" s="3"/>
      <c r="C196" s="3"/>
    </row>
    <row r="197" spans="1:3" ht="15.75">
      <c r="A197" s="1"/>
      <c r="B197" s="3"/>
      <c r="C197" s="3"/>
    </row>
    <row r="198" spans="1:3" ht="15.75">
      <c r="A198" s="1"/>
      <c r="B198" s="3"/>
      <c r="C198" s="3"/>
    </row>
  </sheetData>
  <sheetProtection/>
  <mergeCells count="7">
    <mergeCell ref="A51:C51"/>
    <mergeCell ref="B1:C1"/>
    <mergeCell ref="B2:C2"/>
    <mergeCell ref="B3:C3"/>
    <mergeCell ref="A7:C7"/>
    <mergeCell ref="A8:C8"/>
    <mergeCell ref="A9:C9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9"/>
  <sheetViews>
    <sheetView zoomScalePageLayoutView="0" workbookViewId="0" topLeftCell="A4">
      <selection activeCell="C6" sqref="C6"/>
    </sheetView>
  </sheetViews>
  <sheetFormatPr defaultColWidth="9.140625" defaultRowHeight="12.75"/>
  <cols>
    <col min="1" max="1" width="33.140625" style="0" customWidth="1"/>
    <col min="2" max="2" width="6.00390625" style="0" customWidth="1"/>
    <col min="3" max="3" width="24.421875" style="0" customWidth="1"/>
    <col min="4" max="4" width="13.28125" style="0" customWidth="1"/>
    <col min="5" max="5" width="10.57421875" style="0" customWidth="1"/>
    <col min="6" max="6" width="11.140625" style="0" hidden="1" customWidth="1"/>
    <col min="7" max="7" width="13.57421875" style="0" hidden="1" customWidth="1"/>
    <col min="8" max="8" width="11.00390625" style="0" hidden="1" customWidth="1"/>
    <col min="9" max="9" width="6.8515625" style="0" hidden="1" customWidth="1"/>
    <col min="10" max="10" width="7.140625" style="0" hidden="1" customWidth="1"/>
    <col min="11" max="13" width="0" style="0" hidden="1" customWidth="1"/>
  </cols>
  <sheetData>
    <row r="1" spans="1:18" ht="27.75" customHeight="1">
      <c r="A1" s="55"/>
      <c r="B1" s="56"/>
      <c r="C1" s="55"/>
      <c r="D1" s="233" t="s">
        <v>99</v>
      </c>
      <c r="E1" s="233"/>
      <c r="F1" s="55"/>
      <c r="G1" s="55"/>
      <c r="H1" s="55"/>
      <c r="I1" s="57"/>
      <c r="J1" s="57"/>
      <c r="K1" s="55"/>
      <c r="L1" s="55"/>
      <c r="M1" s="55"/>
      <c r="N1" s="55"/>
      <c r="O1" s="55"/>
      <c r="P1" s="55"/>
      <c r="Q1" s="55"/>
      <c r="R1" s="55"/>
    </row>
    <row r="2" spans="1:18" ht="15.75">
      <c r="A2" s="56"/>
      <c r="B2" s="56"/>
      <c r="C2" s="245" t="s">
        <v>1</v>
      </c>
      <c r="D2" s="245"/>
      <c r="E2" s="56"/>
      <c r="F2" s="56"/>
      <c r="G2" s="56"/>
      <c r="H2" s="55"/>
      <c r="I2" s="57"/>
      <c r="J2" s="57"/>
      <c r="K2" s="55"/>
      <c r="L2" s="55"/>
      <c r="M2" s="55"/>
      <c r="N2" s="55"/>
      <c r="O2" s="55"/>
      <c r="P2" s="55"/>
      <c r="Q2" s="55"/>
      <c r="R2" s="55"/>
    </row>
    <row r="3" spans="1:18" ht="61.5" customHeight="1">
      <c r="A3" s="56"/>
      <c r="B3" s="55"/>
      <c r="C3" s="246" t="s">
        <v>2</v>
      </c>
      <c r="D3" s="246"/>
      <c r="E3" s="56"/>
      <c r="F3" s="56"/>
      <c r="G3" s="56"/>
      <c r="H3" s="55"/>
      <c r="I3" s="57"/>
      <c r="J3" s="57"/>
      <c r="K3" s="55"/>
      <c r="L3" s="55"/>
      <c r="M3" s="55"/>
      <c r="N3" s="55"/>
      <c r="O3" s="55"/>
      <c r="P3" s="55"/>
      <c r="Q3" s="55"/>
      <c r="R3" s="55"/>
    </row>
    <row r="4" spans="1:18" ht="15.75">
      <c r="A4" s="56"/>
      <c r="B4" s="56"/>
      <c r="C4" s="58"/>
      <c r="D4" s="59" t="s">
        <v>3</v>
      </c>
      <c r="E4" s="60"/>
      <c r="F4" s="56"/>
      <c r="G4" s="56"/>
      <c r="H4" s="55"/>
      <c r="I4" s="57"/>
      <c r="J4" s="57"/>
      <c r="K4" s="55"/>
      <c r="L4" s="55"/>
      <c r="M4" s="55"/>
      <c r="N4" s="55"/>
      <c r="O4" s="55"/>
      <c r="P4" s="55"/>
      <c r="Q4" s="55"/>
      <c r="R4" s="55"/>
    </row>
    <row r="5" spans="1:18" ht="15.75">
      <c r="A5" s="56"/>
      <c r="B5" s="56"/>
      <c r="C5" s="61" t="s">
        <v>207</v>
      </c>
      <c r="D5" s="59"/>
      <c r="E5" s="62"/>
      <c r="F5" s="56"/>
      <c r="G5" s="56"/>
      <c r="H5" s="55"/>
      <c r="I5" s="57"/>
      <c r="J5" s="57"/>
      <c r="K5" s="55"/>
      <c r="L5" s="55"/>
      <c r="M5" s="55"/>
      <c r="N5" s="55"/>
      <c r="O5" s="55"/>
      <c r="P5" s="55"/>
      <c r="Q5" s="55"/>
      <c r="R5" s="55"/>
    </row>
    <row r="6" spans="1:18" ht="15">
      <c r="A6" s="56"/>
      <c r="B6" s="56"/>
      <c r="C6" s="5" t="s">
        <v>4</v>
      </c>
      <c r="D6" s="63"/>
      <c r="E6" s="64"/>
      <c r="F6" s="56"/>
      <c r="G6" s="56"/>
      <c r="H6" s="55"/>
      <c r="I6" s="57"/>
      <c r="J6" s="57"/>
      <c r="K6" s="55"/>
      <c r="L6" s="55"/>
      <c r="M6" s="55"/>
      <c r="N6" s="55"/>
      <c r="O6" s="55"/>
      <c r="P6" s="55"/>
      <c r="Q6" s="55"/>
      <c r="R6" s="55"/>
    </row>
    <row r="7" spans="1:18" ht="15">
      <c r="A7" s="56"/>
      <c r="B7" s="56"/>
      <c r="C7" s="6" t="s">
        <v>5</v>
      </c>
      <c r="D7" s="65"/>
      <c r="E7" s="64"/>
      <c r="F7" s="56"/>
      <c r="G7" s="56"/>
      <c r="H7" s="55"/>
      <c r="I7" s="57"/>
      <c r="J7" s="57"/>
      <c r="K7" s="55"/>
      <c r="L7" s="55"/>
      <c r="M7" s="55"/>
      <c r="N7" s="55"/>
      <c r="O7" s="55"/>
      <c r="P7" s="55"/>
      <c r="Q7" s="55"/>
      <c r="R7" s="55"/>
    </row>
    <row r="8" spans="1:18" ht="15.75">
      <c r="A8" s="245" t="s">
        <v>100</v>
      </c>
      <c r="B8" s="245"/>
      <c r="C8" s="245"/>
      <c r="D8" s="245"/>
      <c r="E8" s="245"/>
      <c r="F8" s="66"/>
      <c r="G8" s="66"/>
      <c r="H8" s="67"/>
      <c r="I8" s="68"/>
      <c r="J8" s="57"/>
      <c r="K8" s="67"/>
      <c r="L8" s="67"/>
      <c r="M8" s="67"/>
      <c r="N8" s="67"/>
      <c r="O8" s="67"/>
      <c r="P8" s="67"/>
      <c r="Q8" s="67"/>
      <c r="R8" s="67"/>
    </row>
    <row r="9" spans="1:18" ht="44.25" customHeight="1">
      <c r="A9" s="249" t="s">
        <v>101</v>
      </c>
      <c r="B9" s="249"/>
      <c r="C9" s="249"/>
      <c r="D9" s="249"/>
      <c r="E9" s="249"/>
      <c r="F9" s="66"/>
      <c r="G9" s="66"/>
      <c r="H9" s="67"/>
      <c r="I9" s="68"/>
      <c r="J9" s="57"/>
      <c r="K9" s="67"/>
      <c r="L9" s="67"/>
      <c r="M9" s="67"/>
      <c r="N9" s="67"/>
      <c r="O9" s="67"/>
      <c r="P9" s="67"/>
      <c r="Q9" s="67"/>
      <c r="R9" s="67"/>
    </row>
    <row r="10" spans="1:18" ht="15.75">
      <c r="A10" s="69"/>
      <c r="B10" s="69"/>
      <c r="C10" s="67"/>
      <c r="D10" s="69" t="s">
        <v>185</v>
      </c>
      <c r="E10" s="69"/>
      <c r="F10" s="66"/>
      <c r="G10" s="70">
        <v>113.1</v>
      </c>
      <c r="H10" s="71">
        <v>81</v>
      </c>
      <c r="I10" s="68"/>
      <c r="J10" s="57"/>
      <c r="K10" s="67"/>
      <c r="L10" s="67"/>
      <c r="M10" s="67"/>
      <c r="N10" s="67"/>
      <c r="O10" s="67"/>
      <c r="P10" s="67"/>
      <c r="Q10" s="67"/>
      <c r="R10" s="67"/>
    </row>
    <row r="11" spans="1:18" ht="110.25">
      <c r="A11" s="72"/>
      <c r="B11" s="250" t="s">
        <v>102</v>
      </c>
      <c r="C11" s="251"/>
      <c r="D11" s="73" t="s">
        <v>103</v>
      </c>
      <c r="E11" s="73" t="s">
        <v>104</v>
      </c>
      <c r="F11" s="73" t="s">
        <v>105</v>
      </c>
      <c r="G11" s="74"/>
      <c r="H11" s="75"/>
      <c r="I11" s="196" t="s">
        <v>106</v>
      </c>
      <c r="J11" s="57"/>
      <c r="K11" s="75"/>
      <c r="L11" s="75"/>
      <c r="M11" s="75"/>
      <c r="N11" s="75"/>
      <c r="O11" s="75"/>
      <c r="P11" s="75"/>
      <c r="Q11" s="75"/>
      <c r="R11" s="75"/>
    </row>
    <row r="12" spans="1:18" ht="15">
      <c r="A12" s="76" t="s">
        <v>107</v>
      </c>
      <c r="B12" s="77"/>
      <c r="C12" s="77"/>
      <c r="D12" s="78"/>
      <c r="E12" s="78"/>
      <c r="F12" s="79"/>
      <c r="G12" s="80">
        <f>SUM(D13:D13)</f>
        <v>0</v>
      </c>
      <c r="H12" s="81">
        <f>F13</f>
        <v>0</v>
      </c>
      <c r="I12" s="57"/>
      <c r="J12" s="57"/>
      <c r="K12" s="55"/>
      <c r="L12" s="55"/>
      <c r="M12" s="55"/>
      <c r="N12" s="55"/>
      <c r="O12" s="55"/>
      <c r="P12" s="55"/>
      <c r="Q12" s="55"/>
      <c r="R12" s="55"/>
    </row>
    <row r="13" spans="1:18" ht="31.5">
      <c r="A13" s="82" t="s">
        <v>108</v>
      </c>
      <c r="B13" s="83"/>
      <c r="C13" s="84" t="s">
        <v>109</v>
      </c>
      <c r="D13" s="85">
        <v>0</v>
      </c>
      <c r="E13" s="85">
        <f>D13/$G$10/12</f>
        <v>0</v>
      </c>
      <c r="F13" s="86">
        <f>D13/$H$10/12</f>
        <v>0</v>
      </c>
      <c r="G13" s="87"/>
      <c r="H13" s="55"/>
      <c r="I13" s="57">
        <v>0.81</v>
      </c>
      <c r="J13" s="57" t="s">
        <v>110</v>
      </c>
      <c r="K13" s="55"/>
      <c r="L13" s="55"/>
      <c r="M13" s="55"/>
      <c r="N13" s="55"/>
      <c r="O13" s="55"/>
      <c r="P13" s="55"/>
      <c r="Q13" s="55"/>
      <c r="R13" s="55"/>
    </row>
    <row r="14" spans="1:18" ht="15">
      <c r="A14" s="88" t="s">
        <v>111</v>
      </c>
      <c r="B14" s="89"/>
      <c r="C14" s="89"/>
      <c r="D14" s="90"/>
      <c r="E14" s="91"/>
      <c r="F14" s="92"/>
      <c r="G14" s="93">
        <f>SUM(D15:D21)</f>
        <v>5327.322647004265</v>
      </c>
      <c r="H14" s="94">
        <f>SUM(F15:F21)</f>
        <v>5.48078461625953</v>
      </c>
      <c r="I14" s="57"/>
      <c r="J14" s="57"/>
      <c r="K14" s="55"/>
      <c r="L14" s="55"/>
      <c r="M14" s="55"/>
      <c r="N14" s="55"/>
      <c r="O14" s="55"/>
      <c r="P14" s="55"/>
      <c r="Q14" s="55"/>
      <c r="R14" s="55"/>
    </row>
    <row r="15" spans="1:18" ht="31.5">
      <c r="A15" s="95" t="s">
        <v>112</v>
      </c>
      <c r="B15" s="96">
        <v>2</v>
      </c>
      <c r="C15" s="97" t="s">
        <v>109</v>
      </c>
      <c r="D15" s="98">
        <v>772.3594779459211</v>
      </c>
      <c r="E15" s="99">
        <f aca="true" t="shared" si="0" ref="E15:E20">D15/$G$10/12</f>
        <v>0.5690830223592109</v>
      </c>
      <c r="F15" s="100">
        <f aca="true" t="shared" si="1" ref="F15:F21">D15/$H$10/12</f>
        <v>0.7946085164052685</v>
      </c>
      <c r="G15" s="87"/>
      <c r="H15" s="55"/>
      <c r="I15" s="57">
        <v>1.3</v>
      </c>
      <c r="J15" s="57" t="s">
        <v>110</v>
      </c>
      <c r="K15" s="55"/>
      <c r="L15" s="55"/>
      <c r="M15" s="101"/>
      <c r="N15" s="130"/>
      <c r="O15" s="130"/>
      <c r="P15" s="130"/>
      <c r="Q15" s="130"/>
      <c r="R15" s="130"/>
    </row>
    <row r="16" spans="1:18" ht="15.75">
      <c r="A16" s="82" t="s">
        <v>172</v>
      </c>
      <c r="B16" s="83">
        <v>2</v>
      </c>
      <c r="C16" s="102" t="s">
        <v>109</v>
      </c>
      <c r="D16" s="103">
        <v>0</v>
      </c>
      <c r="E16" s="99">
        <f t="shared" si="0"/>
        <v>0</v>
      </c>
      <c r="F16" s="100">
        <f t="shared" si="1"/>
        <v>0</v>
      </c>
      <c r="G16" s="87"/>
      <c r="H16" s="55"/>
      <c r="I16" s="57"/>
      <c r="J16" s="57"/>
      <c r="K16" s="55"/>
      <c r="L16" s="55"/>
      <c r="M16" s="55"/>
      <c r="N16" s="55"/>
      <c r="O16" s="55"/>
      <c r="P16" s="55"/>
      <c r="Q16" s="55"/>
      <c r="R16" s="55"/>
    </row>
    <row r="17" spans="1:18" ht="31.5">
      <c r="A17" s="82" t="s">
        <v>113</v>
      </c>
      <c r="B17" s="83"/>
      <c r="C17" s="102" t="s">
        <v>109</v>
      </c>
      <c r="D17" s="103">
        <v>0</v>
      </c>
      <c r="E17" s="99">
        <f t="shared" si="0"/>
        <v>0</v>
      </c>
      <c r="F17" s="100">
        <f t="shared" si="1"/>
        <v>0</v>
      </c>
      <c r="G17" s="87"/>
      <c r="H17" s="55"/>
      <c r="I17" s="57"/>
      <c r="J17" s="57"/>
      <c r="K17" s="55"/>
      <c r="L17" s="55"/>
      <c r="M17" s="55"/>
      <c r="N17" s="55"/>
      <c r="O17" s="55"/>
      <c r="P17" s="55"/>
      <c r="Q17" s="55"/>
      <c r="R17" s="55"/>
    </row>
    <row r="18" spans="1:18" ht="31.5">
      <c r="A18" s="82" t="s">
        <v>114</v>
      </c>
      <c r="B18" s="83">
        <v>2</v>
      </c>
      <c r="C18" s="102" t="s">
        <v>109</v>
      </c>
      <c r="D18" s="103">
        <v>266.05222672624916</v>
      </c>
      <c r="E18" s="99">
        <f t="shared" si="0"/>
        <v>0.19603022894654376</v>
      </c>
      <c r="F18" s="100">
        <f t="shared" si="1"/>
        <v>0.27371628264017406</v>
      </c>
      <c r="G18" s="55"/>
      <c r="H18" s="55"/>
      <c r="I18" s="57"/>
      <c r="J18" s="57"/>
      <c r="K18" s="55"/>
      <c r="L18" s="55"/>
      <c r="M18" s="55"/>
      <c r="N18" s="55"/>
      <c r="O18" s="55"/>
      <c r="P18" s="55"/>
      <c r="Q18" s="55"/>
      <c r="R18" s="55"/>
    </row>
    <row r="19" spans="1:18" ht="60">
      <c r="A19" s="82" t="s">
        <v>115</v>
      </c>
      <c r="B19" s="104">
        <v>1</v>
      </c>
      <c r="C19" s="105" t="s">
        <v>116</v>
      </c>
      <c r="D19" s="103">
        <v>369.96624233209417</v>
      </c>
      <c r="E19" s="99">
        <f t="shared" si="0"/>
        <v>0.2725952271825038</v>
      </c>
      <c r="F19" s="100">
        <f t="shared" si="1"/>
        <v>0.3806237061029775</v>
      </c>
      <c r="G19" s="87"/>
      <c r="H19" s="55"/>
      <c r="I19" s="57"/>
      <c r="J19" s="57"/>
      <c r="K19" s="55"/>
      <c r="L19" s="55"/>
      <c r="M19" s="55"/>
      <c r="N19" s="55"/>
      <c r="O19" s="55"/>
      <c r="P19" s="55"/>
      <c r="Q19" s="55"/>
      <c r="R19" s="55"/>
    </row>
    <row r="20" spans="1:18" ht="31.5">
      <c r="A20" s="82" t="s">
        <v>173</v>
      </c>
      <c r="B20" s="83"/>
      <c r="C20" s="102" t="s">
        <v>120</v>
      </c>
      <c r="D20" s="103">
        <v>0</v>
      </c>
      <c r="E20" s="99">
        <f t="shared" si="0"/>
        <v>0</v>
      </c>
      <c r="F20" s="100">
        <f t="shared" si="1"/>
        <v>0</v>
      </c>
      <c r="G20" s="87"/>
      <c r="H20" s="55"/>
      <c r="I20" s="57"/>
      <c r="J20" s="57"/>
      <c r="K20" s="55"/>
      <c r="L20" s="55"/>
      <c r="M20" s="55"/>
      <c r="N20" s="55"/>
      <c r="O20" s="55"/>
      <c r="P20" s="55"/>
      <c r="Q20" s="55"/>
      <c r="R20" s="55"/>
    </row>
    <row r="21" spans="1:18" ht="31.5">
      <c r="A21" s="106" t="s">
        <v>117</v>
      </c>
      <c r="B21" s="107"/>
      <c r="C21" s="108" t="s">
        <v>109</v>
      </c>
      <c r="D21" s="109">
        <v>3918.9447</v>
      </c>
      <c r="E21" s="110">
        <f>D21/$G$10/12</f>
        <v>2.887521883289125</v>
      </c>
      <c r="F21" s="100">
        <f t="shared" si="1"/>
        <v>4.031836111111111</v>
      </c>
      <c r="G21" s="87"/>
      <c r="H21" s="55"/>
      <c r="I21" s="57"/>
      <c r="J21" s="57"/>
      <c r="K21" s="55"/>
      <c r="L21" s="55"/>
      <c r="M21" s="55"/>
      <c r="N21" s="55"/>
      <c r="O21" s="55"/>
      <c r="P21" s="55"/>
      <c r="Q21" s="55"/>
      <c r="R21" s="55"/>
    </row>
    <row r="22" spans="1:18" ht="15">
      <c r="A22" s="111" t="s">
        <v>118</v>
      </c>
      <c r="B22" s="112"/>
      <c r="C22" s="112"/>
      <c r="D22" s="113"/>
      <c r="E22" s="114"/>
      <c r="F22" s="115"/>
      <c r="G22" s="117">
        <f>SUM(D23:D27)</f>
        <v>5811.077255185015</v>
      </c>
      <c r="H22" s="118">
        <f>SUM(F23:F27)</f>
        <v>5.978474542371415</v>
      </c>
      <c r="I22" s="57"/>
      <c r="J22" s="57"/>
      <c r="K22" s="55"/>
      <c r="L22" s="55"/>
      <c r="M22" s="55"/>
      <c r="N22" s="55"/>
      <c r="O22" s="55"/>
      <c r="P22" s="55"/>
      <c r="Q22" s="55"/>
      <c r="R22" s="55"/>
    </row>
    <row r="23" spans="1:18" ht="31.5">
      <c r="A23" s="95" t="s">
        <v>119</v>
      </c>
      <c r="B23" s="96">
        <v>1</v>
      </c>
      <c r="C23" s="97" t="s">
        <v>120</v>
      </c>
      <c r="D23" s="116">
        <v>0</v>
      </c>
      <c r="E23" s="99">
        <f>D23/$G$10/12</f>
        <v>0</v>
      </c>
      <c r="F23" s="100">
        <f>D23/$H$10/12</f>
        <v>0</v>
      </c>
      <c r="G23" s="87"/>
      <c r="H23" s="55"/>
      <c r="I23" s="57"/>
      <c r="J23" s="57"/>
      <c r="K23" s="55"/>
      <c r="L23" s="55"/>
      <c r="M23" s="55"/>
      <c r="N23" s="55"/>
      <c r="O23" s="55"/>
      <c r="P23" s="55"/>
      <c r="Q23" s="55"/>
      <c r="R23" s="55"/>
    </row>
    <row r="24" spans="1:18" ht="110.25">
      <c r="A24" s="82" t="s">
        <v>174</v>
      </c>
      <c r="B24" s="83">
        <v>2</v>
      </c>
      <c r="C24" s="102" t="s">
        <v>120</v>
      </c>
      <c r="D24" s="116">
        <v>0</v>
      </c>
      <c r="E24" s="99">
        <f>D24/$G$10/12</f>
        <v>0</v>
      </c>
      <c r="F24" s="100">
        <f>D24/$H$10/12</f>
        <v>0</v>
      </c>
      <c r="G24" s="87"/>
      <c r="H24" s="55"/>
      <c r="I24" s="120" t="s">
        <v>123</v>
      </c>
      <c r="J24" s="121" t="s">
        <v>124</v>
      </c>
      <c r="K24" s="55"/>
      <c r="L24" s="55"/>
      <c r="M24" s="55"/>
      <c r="N24" s="55"/>
      <c r="O24" s="55"/>
      <c r="P24" s="55"/>
      <c r="Q24" s="55"/>
      <c r="R24" s="55"/>
    </row>
    <row r="25" spans="1:18" ht="47.25">
      <c r="A25" s="82" t="s">
        <v>121</v>
      </c>
      <c r="B25" s="104">
        <v>1</v>
      </c>
      <c r="C25" s="119" t="s">
        <v>122</v>
      </c>
      <c r="D25" s="116">
        <v>0</v>
      </c>
      <c r="E25" s="99">
        <f>D25/$G$10/12</f>
        <v>0</v>
      </c>
      <c r="F25" s="100">
        <f>D25/$H$10/12</f>
        <v>0</v>
      </c>
      <c r="G25" s="55"/>
      <c r="H25" s="55"/>
      <c r="I25" s="57">
        <v>0.38</v>
      </c>
      <c r="J25" s="57" t="s">
        <v>110</v>
      </c>
      <c r="K25" s="55"/>
      <c r="L25" s="55"/>
      <c r="M25" s="55"/>
      <c r="N25" s="55"/>
      <c r="O25" s="55"/>
      <c r="P25" s="55"/>
      <c r="Q25" s="55"/>
      <c r="R25" s="55"/>
    </row>
    <row r="26" spans="1:18" ht="63">
      <c r="A26" s="82" t="s">
        <v>125</v>
      </c>
      <c r="B26" s="83">
        <v>2</v>
      </c>
      <c r="C26" s="102" t="s">
        <v>120</v>
      </c>
      <c r="D26" s="116">
        <v>0</v>
      </c>
      <c r="E26" s="99">
        <f>D26/$G$10/12</f>
        <v>0</v>
      </c>
      <c r="F26" s="100">
        <f>D26/$H$10/12</f>
        <v>0</v>
      </c>
      <c r="G26" s="87"/>
      <c r="H26" s="55"/>
      <c r="I26" s="120" t="s">
        <v>127</v>
      </c>
      <c r="J26" s="121" t="s">
        <v>128</v>
      </c>
      <c r="K26" s="55"/>
      <c r="L26" s="55"/>
      <c r="M26" s="55"/>
      <c r="N26" s="55"/>
      <c r="O26" s="55"/>
      <c r="P26" s="55"/>
      <c r="Q26" s="55"/>
      <c r="R26" s="55"/>
    </row>
    <row r="27" spans="1:18" ht="47.25">
      <c r="A27" s="106" t="s">
        <v>175</v>
      </c>
      <c r="B27" s="107">
        <v>1</v>
      </c>
      <c r="C27" s="108" t="s">
        <v>126</v>
      </c>
      <c r="D27" s="116">
        <v>5811.077255185015</v>
      </c>
      <c r="E27" s="99">
        <f>D27/$G$10/12</f>
        <v>4.281666117878732</v>
      </c>
      <c r="F27" s="100">
        <f>D27/$H$10/12</f>
        <v>5.978474542371415</v>
      </c>
      <c r="G27" s="87"/>
      <c r="H27" s="55"/>
      <c r="I27" s="57">
        <v>1.82</v>
      </c>
      <c r="J27" s="57" t="s">
        <v>130</v>
      </c>
      <c r="K27" s="55"/>
      <c r="L27" s="55"/>
      <c r="M27" s="55"/>
      <c r="N27" s="55"/>
      <c r="O27" s="55"/>
      <c r="P27" s="55"/>
      <c r="Q27" s="55"/>
      <c r="R27" s="55"/>
    </row>
    <row r="28" spans="1:18" ht="15">
      <c r="A28" s="122" t="s">
        <v>129</v>
      </c>
      <c r="B28" s="123"/>
      <c r="C28" s="123"/>
      <c r="D28" s="124"/>
      <c r="E28" s="123"/>
      <c r="F28" s="125"/>
      <c r="G28" s="126">
        <f>SUM(D29:D39)</f>
        <v>2671.3168708271824</v>
      </c>
      <c r="H28" s="127">
        <f>SUM(F29:F39)</f>
        <v>2.748268385624674</v>
      </c>
      <c r="I28" s="57"/>
      <c r="J28" s="57"/>
      <c r="K28" s="55"/>
      <c r="L28" s="55"/>
      <c r="M28" s="55"/>
      <c r="N28" s="55"/>
      <c r="O28" s="55"/>
      <c r="P28" s="55"/>
      <c r="Q28" s="55"/>
      <c r="R28" s="55"/>
    </row>
    <row r="29" spans="1:18" ht="15.75" customHeight="1">
      <c r="A29" s="252" t="s">
        <v>131</v>
      </c>
      <c r="B29" s="240" t="s">
        <v>132</v>
      </c>
      <c r="C29" s="241"/>
      <c r="D29" s="116"/>
      <c r="E29" s="99"/>
      <c r="F29" s="100">
        <f aca="true" t="shared" si="2" ref="F29:F39">D29/$H$10/12</f>
        <v>0</v>
      </c>
      <c r="G29" s="129"/>
      <c r="H29" s="130"/>
      <c r="I29" s="120">
        <v>72.08</v>
      </c>
      <c r="J29" s="121" t="s">
        <v>134</v>
      </c>
      <c r="K29" s="130"/>
      <c r="L29" s="130"/>
      <c r="M29" s="130"/>
      <c r="N29" s="130"/>
      <c r="O29" s="130"/>
      <c r="P29" s="130"/>
      <c r="Q29" s="130"/>
      <c r="R29" s="130"/>
    </row>
    <row r="30" spans="1:18" ht="15.75">
      <c r="A30" s="253"/>
      <c r="B30" s="83">
        <v>2</v>
      </c>
      <c r="C30" s="128" t="s">
        <v>133</v>
      </c>
      <c r="D30" s="116">
        <v>0</v>
      </c>
      <c r="E30" s="99">
        <f>D30/$G$10/12</f>
        <v>0</v>
      </c>
      <c r="F30" s="100">
        <f t="shared" si="2"/>
        <v>0</v>
      </c>
      <c r="G30" s="129"/>
      <c r="H30" s="130"/>
      <c r="I30" s="131"/>
      <c r="J30" s="57"/>
      <c r="K30" s="130"/>
      <c r="L30" s="130"/>
      <c r="M30" s="130"/>
      <c r="N30" s="130"/>
      <c r="O30" s="130"/>
      <c r="P30" s="130"/>
      <c r="Q30" s="130"/>
      <c r="R30" s="130"/>
    </row>
    <row r="31" spans="1:18" ht="15.75" customHeight="1">
      <c r="A31" s="253"/>
      <c r="B31" s="242" t="s">
        <v>176</v>
      </c>
      <c r="C31" s="243"/>
      <c r="D31" s="116"/>
      <c r="E31" s="99"/>
      <c r="F31" s="100">
        <f t="shared" si="2"/>
        <v>0</v>
      </c>
      <c r="G31" s="129"/>
      <c r="H31" s="130"/>
      <c r="I31" s="131">
        <v>0.16</v>
      </c>
      <c r="J31" s="57" t="s">
        <v>130</v>
      </c>
      <c r="K31" s="130"/>
      <c r="L31" s="130"/>
      <c r="M31" s="130"/>
      <c r="N31" s="130"/>
      <c r="O31" s="130"/>
      <c r="P31" s="130"/>
      <c r="Q31" s="130"/>
      <c r="R31" s="130"/>
    </row>
    <row r="32" spans="1:18" ht="15.75">
      <c r="A32" s="253"/>
      <c r="B32" s="83">
        <v>2</v>
      </c>
      <c r="C32" s="128" t="s">
        <v>133</v>
      </c>
      <c r="D32" s="116">
        <v>984.2563561911298</v>
      </c>
      <c r="E32" s="99">
        <f>D32/$G$10/12</f>
        <v>0.7252109904149203</v>
      </c>
      <c r="F32" s="100">
        <f t="shared" si="2"/>
        <v>1.0126094199497222</v>
      </c>
      <c r="G32" s="129"/>
      <c r="H32" s="130"/>
      <c r="I32" s="131"/>
      <c r="J32" s="57"/>
      <c r="K32" s="130"/>
      <c r="L32" s="130"/>
      <c r="M32" s="130"/>
      <c r="N32" s="130"/>
      <c r="O32" s="130"/>
      <c r="P32" s="130"/>
      <c r="Q32" s="130"/>
      <c r="R32" s="130"/>
    </row>
    <row r="33" spans="1:18" ht="15.75" customHeight="1">
      <c r="A33" s="253"/>
      <c r="B33" s="242" t="s">
        <v>135</v>
      </c>
      <c r="C33" s="243"/>
      <c r="D33" s="116"/>
      <c r="E33" s="99"/>
      <c r="F33" s="100">
        <f t="shared" si="2"/>
        <v>0</v>
      </c>
      <c r="G33" s="129"/>
      <c r="H33" s="130"/>
      <c r="I33" s="131"/>
      <c r="J33" s="57"/>
      <c r="K33" s="130"/>
      <c r="L33" s="130"/>
      <c r="M33" s="130"/>
      <c r="N33" s="130"/>
      <c r="O33" s="130"/>
      <c r="P33" s="130"/>
      <c r="Q33" s="130"/>
      <c r="R33" s="130"/>
    </row>
    <row r="34" spans="1:18" ht="15.75">
      <c r="A34" s="253"/>
      <c r="B34" s="83">
        <v>12</v>
      </c>
      <c r="C34" s="128" t="s">
        <v>133</v>
      </c>
      <c r="D34" s="116">
        <v>384.2001470388721</v>
      </c>
      <c r="E34" s="99">
        <f>D34/$G$10/12</f>
        <v>0.2830829259054466</v>
      </c>
      <c r="F34" s="100">
        <f t="shared" si="2"/>
        <v>0.3952676409864939</v>
      </c>
      <c r="G34" s="129"/>
      <c r="H34" s="130"/>
      <c r="I34" s="131"/>
      <c r="J34" s="57"/>
      <c r="K34" s="130"/>
      <c r="L34" s="130"/>
      <c r="M34" s="130"/>
      <c r="N34" s="130"/>
      <c r="O34" s="130"/>
      <c r="P34" s="130"/>
      <c r="Q34" s="130"/>
      <c r="R34" s="130"/>
    </row>
    <row r="35" spans="1:18" ht="15.75" customHeight="1">
      <c r="A35" s="253"/>
      <c r="B35" s="242" t="s">
        <v>136</v>
      </c>
      <c r="C35" s="243"/>
      <c r="D35" s="116"/>
      <c r="E35" s="99"/>
      <c r="F35" s="100">
        <f t="shared" si="2"/>
        <v>0</v>
      </c>
      <c r="G35" s="129"/>
      <c r="H35" s="130"/>
      <c r="I35" s="120" t="s">
        <v>137</v>
      </c>
      <c r="J35" s="121" t="s">
        <v>138</v>
      </c>
      <c r="K35" s="130"/>
      <c r="L35" s="130"/>
      <c r="M35" s="130"/>
      <c r="N35" s="130"/>
      <c r="O35" s="130"/>
      <c r="P35" s="130"/>
      <c r="Q35" s="130"/>
      <c r="R35" s="130"/>
    </row>
    <row r="36" spans="1:18" ht="15.75">
      <c r="A36" s="253"/>
      <c r="B36" s="83">
        <v>12</v>
      </c>
      <c r="C36" s="128" t="s">
        <v>120</v>
      </c>
      <c r="D36" s="116">
        <v>895.7003675971806</v>
      </c>
      <c r="E36" s="99">
        <f>D36/$G$10/12</f>
        <v>0.659961956673431</v>
      </c>
      <c r="F36" s="100">
        <f t="shared" si="2"/>
        <v>0.9215024357995686</v>
      </c>
      <c r="G36" s="129"/>
      <c r="H36" s="130"/>
      <c r="I36" s="131"/>
      <c r="J36" s="57"/>
      <c r="K36" s="130"/>
      <c r="L36" s="130"/>
      <c r="M36" s="130"/>
      <c r="N36" s="130"/>
      <c r="O36" s="130"/>
      <c r="P36" s="130"/>
      <c r="Q36" s="130"/>
      <c r="R36" s="130"/>
    </row>
    <row r="37" spans="1:18" ht="15.75" customHeight="1">
      <c r="A37" s="132" t="s">
        <v>139</v>
      </c>
      <c r="B37" s="247" t="s">
        <v>140</v>
      </c>
      <c r="C37" s="248"/>
      <c r="D37" s="116">
        <v>407.16</v>
      </c>
      <c r="E37" s="99">
        <f>D37/$G$10/12</f>
        <v>0.30000000000000004</v>
      </c>
      <c r="F37" s="100">
        <f t="shared" si="2"/>
        <v>0.4188888888888889</v>
      </c>
      <c r="G37" s="129"/>
      <c r="H37" s="130"/>
      <c r="I37" s="131">
        <v>0.97</v>
      </c>
      <c r="J37" s="57" t="s">
        <v>110</v>
      </c>
      <c r="K37" s="130"/>
      <c r="L37" s="130"/>
      <c r="M37" s="130"/>
      <c r="N37" s="130"/>
      <c r="O37" s="130"/>
      <c r="P37" s="130"/>
      <c r="Q37" s="130"/>
      <c r="R37" s="130"/>
    </row>
    <row r="38" spans="1:18" ht="15.75">
      <c r="A38" s="133" t="s">
        <v>141</v>
      </c>
      <c r="B38" s="134">
        <v>1</v>
      </c>
      <c r="C38" s="135" t="s">
        <v>120</v>
      </c>
      <c r="D38" s="116">
        <v>0</v>
      </c>
      <c r="E38" s="99">
        <f>D38/$G$10/12</f>
        <v>0</v>
      </c>
      <c r="F38" s="100">
        <f t="shared" si="2"/>
        <v>0</v>
      </c>
      <c r="G38" s="129"/>
      <c r="H38" s="130"/>
      <c r="I38" s="244">
        <v>1.46</v>
      </c>
      <c r="J38" s="244" t="s">
        <v>110</v>
      </c>
      <c r="K38" s="130"/>
      <c r="L38" s="130"/>
      <c r="M38" s="130"/>
      <c r="N38" s="130"/>
      <c r="O38" s="130"/>
      <c r="P38" s="130"/>
      <c r="Q38" s="130"/>
      <c r="R38" s="130"/>
    </row>
    <row r="39" spans="1:18" ht="15.75">
      <c r="A39" s="133" t="s">
        <v>142</v>
      </c>
      <c r="B39" s="136">
        <v>1</v>
      </c>
      <c r="C39" s="137" t="s">
        <v>120</v>
      </c>
      <c r="D39" s="116">
        <v>0</v>
      </c>
      <c r="E39" s="99">
        <f>D39/$G$10/12</f>
        <v>0</v>
      </c>
      <c r="F39" s="100">
        <f t="shared" si="2"/>
        <v>0</v>
      </c>
      <c r="G39" s="129"/>
      <c r="H39" s="130"/>
      <c r="I39" s="244"/>
      <c r="J39" s="244"/>
      <c r="K39" s="130"/>
      <c r="L39" s="130"/>
      <c r="M39" s="130"/>
      <c r="N39" s="130"/>
      <c r="O39" s="130"/>
      <c r="P39" s="130"/>
      <c r="Q39" s="130"/>
      <c r="R39" s="130"/>
    </row>
    <row r="40" spans="1:18" ht="15.75">
      <c r="A40" s="197" t="s">
        <v>177</v>
      </c>
      <c r="B40" s="198"/>
      <c r="C40" s="198"/>
      <c r="D40" s="199"/>
      <c r="E40" s="198"/>
      <c r="F40" s="200"/>
      <c r="G40" s="201">
        <f>D41</f>
        <v>1380.9716773016462</v>
      </c>
      <c r="H40" s="202">
        <f>F41</f>
        <v>1.420752754425562</v>
      </c>
      <c r="I40" s="57"/>
      <c r="J40" s="57"/>
      <c r="K40" s="55"/>
      <c r="L40" s="55"/>
      <c r="M40" s="55"/>
      <c r="N40" s="55"/>
      <c r="O40" s="55"/>
      <c r="P40" s="55"/>
      <c r="Q40" s="55"/>
      <c r="R40" s="55"/>
    </row>
    <row r="41" spans="1:18" ht="15.75">
      <c r="A41" s="203" t="s">
        <v>178</v>
      </c>
      <c r="B41" s="237"/>
      <c r="C41" s="237"/>
      <c r="D41" s="116">
        <v>1380.9716773016462</v>
      </c>
      <c r="E41" s="99">
        <f>D41/$G$10/12</f>
        <v>1.0175152352649912</v>
      </c>
      <c r="F41" s="100">
        <f>D41/$H$10/12</f>
        <v>1.420752754425562</v>
      </c>
      <c r="G41" s="87"/>
      <c r="H41" s="55"/>
      <c r="I41" s="57">
        <v>1.86</v>
      </c>
      <c r="J41" s="57" t="s">
        <v>110</v>
      </c>
      <c r="K41" s="55"/>
      <c r="L41" s="55"/>
      <c r="M41" s="55"/>
      <c r="N41" s="55"/>
      <c r="O41" s="55"/>
      <c r="P41" s="55"/>
      <c r="Q41" s="55"/>
      <c r="R41" s="55"/>
    </row>
    <row r="42" spans="1:18" ht="15">
      <c r="A42" s="138" t="s">
        <v>169</v>
      </c>
      <c r="B42" s="139"/>
      <c r="C42" s="139"/>
      <c r="D42" s="140"/>
      <c r="E42" s="139"/>
      <c r="F42" s="141"/>
      <c r="G42" s="142">
        <f>G12+G14+G22+G28+G40</f>
        <v>15190.688450318108</v>
      </c>
      <c r="H42" s="143">
        <f>H12+H14+H22+H28+H40</f>
        <v>15.628280298681181</v>
      </c>
      <c r="I42" s="57"/>
      <c r="J42" s="57"/>
      <c r="K42" s="55"/>
      <c r="L42" s="55"/>
      <c r="M42" s="55"/>
      <c r="N42" s="55"/>
      <c r="O42" s="55"/>
      <c r="P42" s="55"/>
      <c r="Q42" s="55"/>
      <c r="R42" s="55"/>
    </row>
    <row r="43" spans="1:18" ht="15.75">
      <c r="A43" s="204" t="s">
        <v>179</v>
      </c>
      <c r="B43" s="238"/>
      <c r="C43" s="239"/>
      <c r="D43" s="205">
        <f>(D13+D15+D16+D17+D18+D19+D20+D21+D23+D24+D25+D26+D27+D30+D32+D34+D36+D37+D38+D39+D41)</f>
        <v>15190.688450318108</v>
      </c>
      <c r="E43" s="206">
        <f>D43/$G$10/12</f>
        <v>11.192667587914904</v>
      </c>
      <c r="F43" s="207">
        <f>F13+F15+F16+F17+F18+F19+F20+F21+F23+F24+F25+F26+F27+F30+F32+F34+F36+F37+F38+F39+F41</f>
        <v>15.628280298681183</v>
      </c>
      <c r="G43" s="152"/>
      <c r="H43" s="152"/>
      <c r="I43" s="68"/>
      <c r="J43" s="57"/>
      <c r="K43" s="208">
        <f>E43/E46</f>
        <v>1.218725344803873</v>
      </c>
      <c r="L43" s="153"/>
      <c r="M43" s="153"/>
      <c r="N43" s="153"/>
      <c r="O43" s="153"/>
      <c r="P43" s="153"/>
      <c r="Q43" s="153"/>
      <c r="R43" s="153"/>
    </row>
    <row r="44" spans="1:18" ht="15.75" customHeight="1" hidden="1">
      <c r="A44" s="144"/>
      <c r="B44" s="145"/>
      <c r="C44" s="145"/>
      <c r="D44" s="147"/>
      <c r="E44" s="146"/>
      <c r="F44" s="147"/>
      <c r="G44" s="152"/>
      <c r="H44" s="152"/>
      <c r="I44" s="68"/>
      <c r="J44" s="57"/>
      <c r="K44" s="153"/>
      <c r="L44" s="153"/>
      <c r="M44" s="153"/>
      <c r="N44" s="153"/>
      <c r="O44" s="153"/>
      <c r="P44" s="153"/>
      <c r="Q44" s="153"/>
      <c r="R44" s="153"/>
    </row>
    <row r="45" spans="1:18" ht="15.75" customHeight="1" hidden="1">
      <c r="A45" s="148" t="s">
        <v>143</v>
      </c>
      <c r="B45" s="149">
        <f>G10-C45</f>
        <v>0</v>
      </c>
      <c r="C45" s="148">
        <v>113.1</v>
      </c>
      <c r="D45" s="232">
        <v>14708</v>
      </c>
      <c r="E45" s="150">
        <f>D45/C45/12</f>
        <v>10.837017388741527</v>
      </c>
      <c r="F45" s="209" t="e">
        <f>#REF!/12/G10</f>
        <v>#REF!</v>
      </c>
      <c r="G45" s="193" t="s">
        <v>144</v>
      </c>
      <c r="H45" s="151">
        <f>E43/E45</f>
        <v>1.0328180888168417</v>
      </c>
      <c r="I45" s="57"/>
      <c r="J45" s="57"/>
      <c r="K45" s="55" t="s">
        <v>144</v>
      </c>
      <c r="L45" s="55"/>
      <c r="M45" s="55"/>
      <c r="N45" s="55"/>
      <c r="O45" s="55"/>
      <c r="P45" s="55"/>
      <c r="Q45" s="55"/>
      <c r="R45" s="55"/>
    </row>
    <row r="46" spans="1:18" ht="15.75" customHeight="1" hidden="1">
      <c r="A46" s="55"/>
      <c r="B46" s="55"/>
      <c r="C46" s="55"/>
      <c r="D46" s="154">
        <f>D45/1.18</f>
        <v>12464.406779661018</v>
      </c>
      <c r="E46" s="154">
        <f>E45/1.18</f>
        <v>9.18391304130638</v>
      </c>
      <c r="F46" s="190"/>
      <c r="G46" s="194" t="s">
        <v>145</v>
      </c>
      <c r="H46" s="155">
        <f>E43/E46</f>
        <v>1.218725344803873</v>
      </c>
      <c r="I46" s="57"/>
      <c r="J46" s="57"/>
      <c r="K46" s="55" t="s">
        <v>145</v>
      </c>
      <c r="L46" s="55"/>
      <c r="M46" s="55"/>
      <c r="N46" s="55"/>
      <c r="O46" s="55"/>
      <c r="P46" s="55"/>
      <c r="Q46" s="55"/>
      <c r="R46" s="55"/>
    </row>
    <row r="47" spans="1:18" ht="15" customHeight="1" hidden="1">
      <c r="A47" s="55"/>
      <c r="B47" s="55"/>
      <c r="C47" s="55"/>
      <c r="D47" s="146"/>
      <c r="E47" s="146"/>
      <c r="F47" s="191"/>
      <c r="G47" s="84"/>
      <c r="H47" s="156"/>
      <c r="I47" s="57"/>
      <c r="J47" s="57"/>
      <c r="K47" s="55"/>
      <c r="L47" s="55"/>
      <c r="M47" s="55"/>
      <c r="N47" s="55"/>
      <c r="O47" s="55"/>
      <c r="P47" s="55"/>
      <c r="Q47" s="55"/>
      <c r="R47" s="55"/>
    </row>
    <row r="48" spans="1:18" ht="15" customHeight="1" hidden="1">
      <c r="A48" s="55"/>
      <c r="B48" s="55"/>
      <c r="C48" s="55"/>
      <c r="D48" s="210">
        <f>E48*G10*12</f>
        <v>10776.168</v>
      </c>
      <c r="E48" s="157">
        <v>7.94</v>
      </c>
      <c r="F48" s="157"/>
      <c r="G48" s="157" t="s">
        <v>146</v>
      </c>
      <c r="H48" s="158">
        <f>E43/E48</f>
        <v>1.40965586749558</v>
      </c>
      <c r="I48" s="57"/>
      <c r="J48" s="57"/>
      <c r="K48" s="55" t="s">
        <v>146</v>
      </c>
      <c r="L48" s="55"/>
      <c r="M48" s="55"/>
      <c r="N48" s="55"/>
      <c r="O48" s="55"/>
      <c r="P48" s="55"/>
      <c r="Q48" s="55"/>
      <c r="R48" s="55"/>
    </row>
    <row r="49" spans="1:18" ht="15" customHeight="1" hidden="1">
      <c r="A49" s="55"/>
      <c r="B49" s="55"/>
      <c r="C49" s="55"/>
      <c r="D49" s="159">
        <f>D43-D48</f>
        <v>4414.5204503181085</v>
      </c>
      <c r="E49" s="159">
        <f>E43-E48</f>
        <v>3.252667587914904</v>
      </c>
      <c r="F49" s="192"/>
      <c r="G49" s="192" t="s">
        <v>147</v>
      </c>
      <c r="H49" s="55"/>
      <c r="I49" s="57"/>
      <c r="J49" s="57"/>
      <c r="K49" s="55" t="s">
        <v>148</v>
      </c>
      <c r="L49" s="55"/>
      <c r="M49" s="55"/>
      <c r="N49" s="55"/>
      <c r="O49" s="55"/>
      <c r="P49" s="55"/>
      <c r="Q49" s="55"/>
      <c r="R49" s="55"/>
    </row>
    <row r="50" spans="1:18" ht="15">
      <c r="A50" s="55"/>
      <c r="B50" s="55"/>
      <c r="C50" s="55"/>
      <c r="D50" s="55"/>
      <c r="E50" s="55"/>
      <c r="F50" s="55"/>
      <c r="G50" s="55"/>
      <c r="H50" s="55"/>
      <c r="I50" s="57"/>
      <c r="J50" s="57"/>
      <c r="K50" s="55"/>
      <c r="L50" s="55"/>
      <c r="M50" s="55"/>
      <c r="N50" s="55"/>
      <c r="O50" s="55"/>
      <c r="P50" s="55"/>
      <c r="Q50" s="55"/>
      <c r="R50" s="55"/>
    </row>
    <row r="51" spans="1:18" ht="15">
      <c r="A51" s="55"/>
      <c r="B51" s="55"/>
      <c r="C51" s="55"/>
      <c r="D51" s="55"/>
      <c r="E51" s="55"/>
      <c r="F51" s="55"/>
      <c r="G51" s="55"/>
      <c r="H51" s="55"/>
      <c r="I51" s="57"/>
      <c r="J51" s="57"/>
      <c r="K51" s="55"/>
      <c r="L51" s="55"/>
      <c r="M51" s="55"/>
      <c r="N51" s="55"/>
      <c r="O51" s="55"/>
      <c r="P51" s="55"/>
      <c r="Q51" s="55"/>
      <c r="R51" s="55"/>
    </row>
    <row r="52" spans="1:18" ht="15">
      <c r="A52" s="55"/>
      <c r="B52" s="55"/>
      <c r="C52" s="55"/>
      <c r="D52" s="55"/>
      <c r="E52" s="55"/>
      <c r="F52" s="55"/>
      <c r="G52" s="55"/>
      <c r="H52" s="55"/>
      <c r="I52" s="57"/>
      <c r="J52" s="57"/>
      <c r="K52" s="55"/>
      <c r="L52" s="55"/>
      <c r="M52" s="55"/>
      <c r="N52" s="55"/>
      <c r="O52" s="55"/>
      <c r="P52" s="55"/>
      <c r="Q52" s="55"/>
      <c r="R52" s="55"/>
    </row>
    <row r="53" spans="1:18" ht="15">
      <c r="A53" s="55"/>
      <c r="B53" s="55"/>
      <c r="C53" s="55"/>
      <c r="D53" s="55"/>
      <c r="E53" s="55"/>
      <c r="F53" s="55"/>
      <c r="G53" s="55"/>
      <c r="H53" s="55"/>
      <c r="I53" s="57"/>
      <c r="J53" s="57"/>
      <c r="K53" s="55"/>
      <c r="L53" s="55"/>
      <c r="M53" s="55"/>
      <c r="N53" s="55"/>
      <c r="O53" s="55"/>
      <c r="P53" s="55"/>
      <c r="Q53" s="55"/>
      <c r="R53" s="55"/>
    </row>
    <row r="54" spans="1:18" ht="15">
      <c r="A54" s="55"/>
      <c r="B54" s="55"/>
      <c r="C54" s="55"/>
      <c r="D54" s="55"/>
      <c r="E54" s="55"/>
      <c r="F54" s="55"/>
      <c r="G54" s="55"/>
      <c r="H54" s="55"/>
      <c r="I54" s="57"/>
      <c r="J54" s="57"/>
      <c r="K54" s="55"/>
      <c r="L54" s="55"/>
      <c r="M54" s="55"/>
      <c r="N54" s="55"/>
      <c r="O54" s="55"/>
      <c r="P54" s="55"/>
      <c r="Q54" s="55"/>
      <c r="R54" s="55"/>
    </row>
    <row r="55" spans="1:18" ht="15">
      <c r="A55" s="55"/>
      <c r="B55" s="55"/>
      <c r="C55" s="55"/>
      <c r="D55" s="55"/>
      <c r="E55" s="55"/>
      <c r="F55" s="55"/>
      <c r="G55" s="55"/>
      <c r="H55" s="55"/>
      <c r="I55" s="57"/>
      <c r="J55" s="57"/>
      <c r="K55" s="55"/>
      <c r="L55" s="55"/>
      <c r="M55" s="55"/>
      <c r="N55" s="55"/>
      <c r="O55" s="55"/>
      <c r="P55" s="55"/>
      <c r="Q55" s="55"/>
      <c r="R55" s="55"/>
    </row>
    <row r="56" spans="1:18" ht="15">
      <c r="A56" s="55"/>
      <c r="B56" s="55"/>
      <c r="C56" s="55"/>
      <c r="D56" s="55"/>
      <c r="E56" s="55"/>
      <c r="F56" s="55"/>
      <c r="G56" s="55"/>
      <c r="H56" s="55"/>
      <c r="I56" s="57"/>
      <c r="J56" s="57"/>
      <c r="K56" s="55"/>
      <c r="L56" s="55"/>
      <c r="M56" s="55"/>
      <c r="N56" s="55"/>
      <c r="O56" s="55"/>
      <c r="P56" s="55"/>
      <c r="Q56" s="55"/>
      <c r="R56" s="55"/>
    </row>
    <row r="57" spans="1:18" ht="15">
      <c r="A57" s="55"/>
      <c r="B57" s="55"/>
      <c r="C57" s="55"/>
      <c r="D57" s="55"/>
      <c r="E57" s="55"/>
      <c r="F57" s="55"/>
      <c r="G57" s="55"/>
      <c r="H57" s="55"/>
      <c r="I57" s="57"/>
      <c r="J57" s="57"/>
      <c r="K57" s="55"/>
      <c r="L57" s="55"/>
      <c r="M57" s="55"/>
      <c r="N57" s="55"/>
      <c r="O57" s="55"/>
      <c r="P57" s="55"/>
      <c r="Q57" s="55"/>
      <c r="R57" s="55"/>
    </row>
    <row r="58" spans="1:18" ht="15">
      <c r="A58" s="55"/>
      <c r="B58" s="55"/>
      <c r="C58" s="55"/>
      <c r="D58" s="55"/>
      <c r="E58" s="55"/>
      <c r="F58" s="55"/>
      <c r="G58" s="55"/>
      <c r="H58" s="55"/>
      <c r="I58" s="57"/>
      <c r="J58" s="57"/>
      <c r="K58" s="55"/>
      <c r="L58" s="55"/>
      <c r="M58" s="55"/>
      <c r="N58" s="55"/>
      <c r="O58" s="55"/>
      <c r="P58" s="55"/>
      <c r="Q58" s="55"/>
      <c r="R58" s="55"/>
    </row>
    <row r="59" spans="1:18" ht="15">
      <c r="A59" s="55"/>
      <c r="B59" s="55"/>
      <c r="C59" s="55"/>
      <c r="D59" s="55"/>
      <c r="E59" s="55"/>
      <c r="F59" s="55"/>
      <c r="G59" s="55"/>
      <c r="H59" s="55"/>
      <c r="I59" s="57"/>
      <c r="J59" s="57"/>
      <c r="K59" s="55"/>
      <c r="L59" s="55"/>
      <c r="M59" s="55"/>
      <c r="N59" s="55"/>
      <c r="O59" s="55"/>
      <c r="P59" s="55"/>
      <c r="Q59" s="55"/>
      <c r="R59" s="55"/>
    </row>
    <row r="60" spans="1:18" ht="15">
      <c r="A60" s="55"/>
      <c r="B60" s="55"/>
      <c r="C60" s="55"/>
      <c r="D60" s="55"/>
      <c r="E60" s="55"/>
      <c r="F60" s="55"/>
      <c r="G60" s="55"/>
      <c r="H60" s="55"/>
      <c r="I60" s="57"/>
      <c r="J60" s="57"/>
      <c r="K60" s="55"/>
      <c r="L60" s="55"/>
      <c r="M60" s="55"/>
      <c r="N60" s="55"/>
      <c r="O60" s="55"/>
      <c r="P60" s="55"/>
      <c r="Q60" s="55"/>
      <c r="R60" s="55"/>
    </row>
    <row r="61" spans="1:18" ht="15">
      <c r="A61" s="55"/>
      <c r="B61" s="55"/>
      <c r="C61" s="55"/>
      <c r="D61" s="55"/>
      <c r="E61" s="55"/>
      <c r="F61" s="55"/>
      <c r="G61" s="55"/>
      <c r="H61" s="55"/>
      <c r="I61" s="57"/>
      <c r="J61" s="57"/>
      <c r="K61" s="55"/>
      <c r="L61" s="55"/>
      <c r="M61" s="55"/>
      <c r="N61" s="55"/>
      <c r="O61" s="55"/>
      <c r="P61" s="55"/>
      <c r="Q61" s="55"/>
      <c r="R61" s="55"/>
    </row>
    <row r="62" spans="1:18" ht="15">
      <c r="A62" s="55"/>
      <c r="B62" s="55"/>
      <c r="C62" s="55"/>
      <c r="D62" s="55"/>
      <c r="E62" s="55"/>
      <c r="F62" s="55"/>
      <c r="G62" s="55"/>
      <c r="H62" s="55"/>
      <c r="I62" s="57"/>
      <c r="J62" s="57"/>
      <c r="K62" s="55"/>
      <c r="L62" s="55"/>
      <c r="M62" s="55"/>
      <c r="N62" s="55"/>
      <c r="O62" s="55"/>
      <c r="P62" s="55"/>
      <c r="Q62" s="55"/>
      <c r="R62" s="55"/>
    </row>
    <row r="63" spans="1:18" ht="15">
      <c r="A63" s="55"/>
      <c r="B63" s="55"/>
      <c r="C63" s="55"/>
      <c r="D63" s="55"/>
      <c r="E63" s="55"/>
      <c r="F63" s="55"/>
      <c r="G63" s="55"/>
      <c r="H63" s="55"/>
      <c r="I63" s="57"/>
      <c r="J63" s="57"/>
      <c r="K63" s="55"/>
      <c r="L63" s="55"/>
      <c r="M63" s="55"/>
      <c r="N63" s="55"/>
      <c r="O63" s="55"/>
      <c r="P63" s="55"/>
      <c r="Q63" s="55"/>
      <c r="R63" s="55"/>
    </row>
    <row r="64" spans="1:18" ht="15">
      <c r="A64" s="55"/>
      <c r="B64" s="55"/>
      <c r="C64" s="55"/>
      <c r="D64" s="55"/>
      <c r="E64" s="55"/>
      <c r="F64" s="55"/>
      <c r="G64" s="55"/>
      <c r="H64" s="55"/>
      <c r="I64" s="57"/>
      <c r="J64" s="57"/>
      <c r="K64" s="55"/>
      <c r="L64" s="55"/>
      <c r="M64" s="55"/>
      <c r="N64" s="55"/>
      <c r="O64" s="55"/>
      <c r="P64" s="55"/>
      <c r="Q64" s="55"/>
      <c r="R64" s="55"/>
    </row>
    <row r="65" spans="1:18" ht="15">
      <c r="A65" s="55"/>
      <c r="B65" s="55"/>
      <c r="C65" s="55"/>
      <c r="D65" s="55"/>
      <c r="E65" s="55"/>
      <c r="F65" s="55"/>
      <c r="G65" s="55"/>
      <c r="H65" s="55"/>
      <c r="I65" s="57"/>
      <c r="J65" s="57"/>
      <c r="K65" s="55"/>
      <c r="L65" s="55"/>
      <c r="M65" s="55"/>
      <c r="N65" s="55"/>
      <c r="O65" s="55"/>
      <c r="P65" s="55"/>
      <c r="Q65" s="55"/>
      <c r="R65" s="55"/>
    </row>
    <row r="66" spans="1:18" ht="15">
      <c r="A66" s="55"/>
      <c r="B66" s="55"/>
      <c r="C66" s="55"/>
      <c r="D66" s="55"/>
      <c r="E66" s="55"/>
      <c r="F66" s="55"/>
      <c r="G66" s="55"/>
      <c r="H66" s="55"/>
      <c r="I66" s="57"/>
      <c r="J66" s="57"/>
      <c r="K66" s="55"/>
      <c r="L66" s="55"/>
      <c r="M66" s="55"/>
      <c r="N66" s="55"/>
      <c r="O66" s="55"/>
      <c r="P66" s="55"/>
      <c r="Q66" s="55"/>
      <c r="R66" s="55"/>
    </row>
    <row r="67" spans="1:18" ht="15">
      <c r="A67" s="55"/>
      <c r="B67" s="55"/>
      <c r="C67" s="55"/>
      <c r="D67" s="55"/>
      <c r="E67" s="55"/>
      <c r="F67" s="55"/>
      <c r="G67" s="55"/>
      <c r="H67" s="55"/>
      <c r="I67" s="57"/>
      <c r="J67" s="57"/>
      <c r="K67" s="55"/>
      <c r="L67" s="55"/>
      <c r="M67" s="55"/>
      <c r="N67" s="55"/>
      <c r="O67" s="55"/>
      <c r="P67" s="55"/>
      <c r="Q67" s="55"/>
      <c r="R67" s="55"/>
    </row>
    <row r="68" spans="1:18" ht="15">
      <c r="A68" s="55"/>
      <c r="B68" s="55"/>
      <c r="C68" s="55"/>
      <c r="D68" s="55"/>
      <c r="E68" s="55"/>
      <c r="F68" s="55"/>
      <c r="G68" s="55"/>
      <c r="H68" s="55"/>
      <c r="I68" s="57"/>
      <c r="J68" s="57"/>
      <c r="K68" s="55"/>
      <c r="L68" s="55"/>
      <c r="M68" s="55"/>
      <c r="N68" s="55"/>
      <c r="O68" s="55"/>
      <c r="P68" s="55"/>
      <c r="Q68" s="55"/>
      <c r="R68" s="55"/>
    </row>
    <row r="69" spans="1:18" ht="15">
      <c r="A69" s="55"/>
      <c r="B69" s="55"/>
      <c r="C69" s="55"/>
      <c r="D69" s="55"/>
      <c r="E69" s="55"/>
      <c r="F69" s="55"/>
      <c r="G69" s="55"/>
      <c r="H69" s="55"/>
      <c r="I69" s="57"/>
      <c r="J69" s="57"/>
      <c r="K69" s="55"/>
      <c r="L69" s="55"/>
      <c r="M69" s="55"/>
      <c r="N69" s="55"/>
      <c r="O69" s="55"/>
      <c r="P69" s="55"/>
      <c r="Q69" s="55"/>
      <c r="R69" s="55"/>
    </row>
    <row r="70" spans="1:18" ht="15">
      <c r="A70" s="55"/>
      <c r="B70" s="55"/>
      <c r="C70" s="55"/>
      <c r="D70" s="55"/>
      <c r="E70" s="55"/>
      <c r="F70" s="55"/>
      <c r="G70" s="55"/>
      <c r="H70" s="55"/>
      <c r="I70" s="57"/>
      <c r="J70" s="57"/>
      <c r="K70" s="55"/>
      <c r="L70" s="55"/>
      <c r="M70" s="55"/>
      <c r="N70" s="55"/>
      <c r="O70" s="55"/>
      <c r="P70" s="55"/>
      <c r="Q70" s="55"/>
      <c r="R70" s="55"/>
    </row>
    <row r="71" spans="1:18" ht="15">
      <c r="A71" s="55"/>
      <c r="B71" s="55"/>
      <c r="C71" s="55"/>
      <c r="D71" s="55"/>
      <c r="E71" s="55"/>
      <c r="F71" s="55"/>
      <c r="G71" s="55"/>
      <c r="H71" s="55"/>
      <c r="I71" s="57"/>
      <c r="J71" s="57"/>
      <c r="K71" s="55"/>
      <c r="L71" s="55"/>
      <c r="M71" s="55"/>
      <c r="N71" s="55"/>
      <c r="O71" s="55"/>
      <c r="P71" s="55"/>
      <c r="Q71" s="55"/>
      <c r="R71" s="55"/>
    </row>
    <row r="72" spans="1:18" ht="15">
      <c r="A72" s="55"/>
      <c r="B72" s="55"/>
      <c r="C72" s="55"/>
      <c r="D72" s="55"/>
      <c r="E72" s="55"/>
      <c r="F72" s="55"/>
      <c r="G72" s="55"/>
      <c r="H72" s="55"/>
      <c r="I72" s="57"/>
      <c r="J72" s="57"/>
      <c r="K72" s="55"/>
      <c r="L72" s="55"/>
      <c r="M72" s="55"/>
      <c r="N72" s="55"/>
      <c r="O72" s="55"/>
      <c r="P72" s="55"/>
      <c r="Q72" s="55"/>
      <c r="R72" s="55"/>
    </row>
    <row r="73" spans="1:18" ht="15">
      <c r="A73" s="55"/>
      <c r="B73" s="55"/>
      <c r="C73" s="55"/>
      <c r="D73" s="55"/>
      <c r="E73" s="55"/>
      <c r="F73" s="55"/>
      <c r="G73" s="55"/>
      <c r="H73" s="55"/>
      <c r="I73" s="57"/>
      <c r="J73" s="57"/>
      <c r="K73" s="55"/>
      <c r="L73" s="55"/>
      <c r="M73" s="55"/>
      <c r="N73" s="55"/>
      <c r="O73" s="55"/>
      <c r="P73" s="55"/>
      <c r="Q73" s="55"/>
      <c r="R73" s="55"/>
    </row>
    <row r="74" spans="1:18" ht="15">
      <c r="A74" s="55"/>
      <c r="B74" s="55"/>
      <c r="C74" s="55"/>
      <c r="D74" s="55"/>
      <c r="E74" s="55"/>
      <c r="F74" s="55"/>
      <c r="G74" s="55"/>
      <c r="H74" s="55"/>
      <c r="I74" s="57"/>
      <c r="J74" s="57"/>
      <c r="K74" s="55"/>
      <c r="L74" s="55"/>
      <c r="M74" s="55"/>
      <c r="N74" s="55"/>
      <c r="O74" s="55"/>
      <c r="P74" s="55"/>
      <c r="Q74" s="55"/>
      <c r="R74" s="55"/>
    </row>
    <row r="75" spans="1:18" ht="15">
      <c r="A75" s="55"/>
      <c r="B75" s="55"/>
      <c r="C75" s="55"/>
      <c r="D75" s="55"/>
      <c r="E75" s="55"/>
      <c r="F75" s="55"/>
      <c r="G75" s="55"/>
      <c r="H75" s="55"/>
      <c r="I75" s="57"/>
      <c r="J75" s="57"/>
      <c r="K75" s="55"/>
      <c r="L75" s="55"/>
      <c r="M75" s="55"/>
      <c r="N75" s="55"/>
      <c r="O75" s="55"/>
      <c r="P75" s="55"/>
      <c r="Q75" s="55"/>
      <c r="R75" s="55"/>
    </row>
    <row r="76" spans="1:18" ht="15">
      <c r="A76" s="55"/>
      <c r="B76" s="55"/>
      <c r="C76" s="55"/>
      <c r="D76" s="55"/>
      <c r="E76" s="55"/>
      <c r="F76" s="55"/>
      <c r="G76" s="55"/>
      <c r="H76" s="55"/>
      <c r="I76" s="57"/>
      <c r="J76" s="57"/>
      <c r="K76" s="55"/>
      <c r="L76" s="55"/>
      <c r="M76" s="55"/>
      <c r="N76" s="55"/>
      <c r="O76" s="55"/>
      <c r="P76" s="55"/>
      <c r="Q76" s="55"/>
      <c r="R76" s="55"/>
    </row>
    <row r="77" spans="1:18" ht="15">
      <c r="A77" s="55"/>
      <c r="B77" s="55"/>
      <c r="C77" s="55"/>
      <c r="D77" s="55"/>
      <c r="E77" s="55"/>
      <c r="F77" s="55"/>
      <c r="G77" s="55"/>
      <c r="H77" s="55"/>
      <c r="I77" s="57"/>
      <c r="J77" s="57"/>
      <c r="K77" s="55"/>
      <c r="L77" s="55"/>
      <c r="M77" s="55"/>
      <c r="N77" s="55"/>
      <c r="O77" s="55"/>
      <c r="P77" s="55"/>
      <c r="Q77" s="55"/>
      <c r="R77" s="55"/>
    </row>
    <row r="78" spans="1:18" ht="15">
      <c r="A78" s="55"/>
      <c r="B78" s="55"/>
      <c r="C78" s="55"/>
      <c r="D78" s="55"/>
      <c r="E78" s="55"/>
      <c r="F78" s="55"/>
      <c r="G78" s="55"/>
      <c r="H78" s="55"/>
      <c r="I78" s="57"/>
      <c r="J78" s="57"/>
      <c r="K78" s="55"/>
      <c r="L78" s="55"/>
      <c r="M78" s="55"/>
      <c r="N78" s="55"/>
      <c r="O78" s="55"/>
      <c r="P78" s="55"/>
      <c r="Q78" s="55"/>
      <c r="R78" s="55"/>
    </row>
    <row r="79" spans="1:18" ht="15">
      <c r="A79" s="55"/>
      <c r="B79" s="55"/>
      <c r="C79" s="55"/>
      <c r="D79" s="55"/>
      <c r="E79" s="55"/>
      <c r="F79" s="55"/>
      <c r="G79" s="55"/>
      <c r="H79" s="55"/>
      <c r="I79" s="57"/>
      <c r="J79" s="57"/>
      <c r="K79" s="55"/>
      <c r="L79" s="55"/>
      <c r="M79" s="55"/>
      <c r="N79" s="55"/>
      <c r="O79" s="55"/>
      <c r="P79" s="55"/>
      <c r="Q79" s="55"/>
      <c r="R79" s="55"/>
    </row>
    <row r="80" spans="1:18" ht="15">
      <c r="A80" s="55"/>
      <c r="B80" s="55"/>
      <c r="C80" s="55"/>
      <c r="D80" s="55"/>
      <c r="E80" s="55"/>
      <c r="F80" s="55"/>
      <c r="G80" s="55"/>
      <c r="H80" s="55"/>
      <c r="I80" s="57"/>
      <c r="J80" s="57"/>
      <c r="K80" s="55"/>
      <c r="L80" s="55"/>
      <c r="M80" s="55"/>
      <c r="N80" s="55"/>
      <c r="O80" s="55"/>
      <c r="P80" s="55"/>
      <c r="Q80" s="55"/>
      <c r="R80" s="55"/>
    </row>
    <row r="81" spans="1:18" ht="15">
      <c r="A81" s="55"/>
      <c r="B81" s="55"/>
      <c r="C81" s="55"/>
      <c r="D81" s="55"/>
      <c r="E81" s="55"/>
      <c r="F81" s="55"/>
      <c r="G81" s="55"/>
      <c r="H81" s="55"/>
      <c r="I81" s="57"/>
      <c r="J81" s="57"/>
      <c r="K81" s="55"/>
      <c r="L81" s="55"/>
      <c r="M81" s="55"/>
      <c r="N81" s="55"/>
      <c r="O81" s="55"/>
      <c r="P81" s="55"/>
      <c r="Q81" s="55"/>
      <c r="R81" s="55"/>
    </row>
    <row r="82" spans="1:18" ht="15">
      <c r="A82" s="55"/>
      <c r="B82" s="55"/>
      <c r="C82" s="55"/>
      <c r="D82" s="55"/>
      <c r="E82" s="55"/>
      <c r="F82" s="55"/>
      <c r="G82" s="55"/>
      <c r="H82" s="55"/>
      <c r="I82" s="57"/>
      <c r="J82" s="57"/>
      <c r="K82" s="55"/>
      <c r="L82" s="55"/>
      <c r="M82" s="55"/>
      <c r="N82" s="55"/>
      <c r="O82" s="55"/>
      <c r="P82" s="55"/>
      <c r="Q82" s="55"/>
      <c r="R82" s="55"/>
    </row>
    <row r="83" spans="1:18" ht="15">
      <c r="A83" s="55"/>
      <c r="B83" s="55"/>
      <c r="C83" s="55"/>
      <c r="D83" s="55"/>
      <c r="E83" s="55"/>
      <c r="F83" s="55"/>
      <c r="G83" s="55"/>
      <c r="H83" s="55"/>
      <c r="I83" s="57"/>
      <c r="J83" s="57"/>
      <c r="K83" s="55"/>
      <c r="L83" s="55"/>
      <c r="M83" s="55"/>
      <c r="N83" s="55"/>
      <c r="O83" s="55"/>
      <c r="P83" s="55"/>
      <c r="Q83" s="55"/>
      <c r="R83" s="55"/>
    </row>
    <row r="84" spans="1:18" ht="15">
      <c r="A84" s="55"/>
      <c r="B84" s="55"/>
      <c r="C84" s="55"/>
      <c r="D84" s="55"/>
      <c r="E84" s="55"/>
      <c r="F84" s="55"/>
      <c r="G84" s="55"/>
      <c r="H84" s="55"/>
      <c r="I84" s="57"/>
      <c r="J84" s="57"/>
      <c r="K84" s="55"/>
      <c r="L84" s="55"/>
      <c r="M84" s="55"/>
      <c r="N84" s="55"/>
      <c r="O84" s="55"/>
      <c r="P84" s="55"/>
      <c r="Q84" s="55"/>
      <c r="R84" s="55"/>
    </row>
    <row r="85" spans="1:18" ht="15">
      <c r="A85" s="55"/>
      <c r="B85" s="55"/>
      <c r="C85" s="55"/>
      <c r="D85" s="55"/>
      <c r="E85" s="55"/>
      <c r="F85" s="55"/>
      <c r="G85" s="55"/>
      <c r="H85" s="55"/>
      <c r="I85" s="57"/>
      <c r="J85" s="57"/>
      <c r="K85" s="55"/>
      <c r="L85" s="55"/>
      <c r="M85" s="55"/>
      <c r="N85" s="55"/>
      <c r="O85" s="55"/>
      <c r="P85" s="55"/>
      <c r="Q85" s="55"/>
      <c r="R85" s="55"/>
    </row>
    <row r="86" spans="1:18" ht="15">
      <c r="A86" s="55"/>
      <c r="B86" s="55"/>
      <c r="C86" s="55"/>
      <c r="D86" s="55"/>
      <c r="E86" s="55"/>
      <c r="F86" s="55"/>
      <c r="G86" s="55"/>
      <c r="H86" s="55"/>
      <c r="I86" s="57"/>
      <c r="J86" s="57"/>
      <c r="K86" s="55"/>
      <c r="L86" s="55"/>
      <c r="M86" s="55"/>
      <c r="N86" s="55"/>
      <c r="O86" s="55"/>
      <c r="P86" s="55"/>
      <c r="Q86" s="55"/>
      <c r="R86" s="55"/>
    </row>
    <row r="87" spans="1:18" ht="15">
      <c r="A87" s="55"/>
      <c r="B87" s="55"/>
      <c r="C87" s="55"/>
      <c r="D87" s="55"/>
      <c r="E87" s="55"/>
      <c r="F87" s="55"/>
      <c r="G87" s="55"/>
      <c r="H87" s="55"/>
      <c r="I87" s="57"/>
      <c r="J87" s="57"/>
      <c r="K87" s="55"/>
      <c r="L87" s="55"/>
      <c r="M87" s="55"/>
      <c r="N87" s="55"/>
      <c r="O87" s="55"/>
      <c r="P87" s="55"/>
      <c r="Q87" s="55"/>
      <c r="R87" s="55"/>
    </row>
    <row r="88" spans="1:18" ht="15">
      <c r="A88" s="55"/>
      <c r="B88" s="55"/>
      <c r="C88" s="55"/>
      <c r="D88" s="55"/>
      <c r="E88" s="55"/>
      <c r="F88" s="55"/>
      <c r="G88" s="55"/>
      <c r="H88" s="55"/>
      <c r="I88" s="57"/>
      <c r="J88" s="57"/>
      <c r="K88" s="55"/>
      <c r="L88" s="55"/>
      <c r="M88" s="55"/>
      <c r="N88" s="55"/>
      <c r="O88" s="55"/>
      <c r="P88" s="55"/>
      <c r="Q88" s="55"/>
      <c r="R88" s="55"/>
    </row>
    <row r="89" spans="1:18" ht="15">
      <c r="A89" s="55"/>
      <c r="B89" s="55"/>
      <c r="C89" s="55"/>
      <c r="D89" s="55"/>
      <c r="E89" s="55"/>
      <c r="F89" s="55"/>
      <c r="G89" s="55"/>
      <c r="H89" s="55"/>
      <c r="I89" s="57"/>
      <c r="J89" s="57"/>
      <c r="K89" s="55"/>
      <c r="L89" s="55"/>
      <c r="M89" s="55"/>
      <c r="N89" s="55"/>
      <c r="O89" s="55"/>
      <c r="P89" s="55"/>
      <c r="Q89" s="55"/>
      <c r="R89" s="55"/>
    </row>
    <row r="90" spans="1:18" ht="15">
      <c r="A90" s="55"/>
      <c r="B90" s="55"/>
      <c r="C90" s="55"/>
      <c r="D90" s="55"/>
      <c r="E90" s="55"/>
      <c r="F90" s="55"/>
      <c r="G90" s="55"/>
      <c r="H90" s="55"/>
      <c r="I90" s="57"/>
      <c r="J90" s="57"/>
      <c r="K90" s="55"/>
      <c r="L90" s="55"/>
      <c r="M90" s="55"/>
      <c r="N90" s="55"/>
      <c r="O90" s="55"/>
      <c r="P90" s="55"/>
      <c r="Q90" s="55"/>
      <c r="R90" s="55"/>
    </row>
    <row r="91" spans="1:18" ht="15">
      <c r="A91" s="55"/>
      <c r="B91" s="55"/>
      <c r="C91" s="55"/>
      <c r="D91" s="55"/>
      <c r="E91" s="55"/>
      <c r="F91" s="55"/>
      <c r="G91" s="55"/>
      <c r="H91" s="55"/>
      <c r="I91" s="57"/>
      <c r="J91" s="57"/>
      <c r="K91" s="55"/>
      <c r="L91" s="55"/>
      <c r="M91" s="55"/>
      <c r="N91" s="55"/>
      <c r="O91" s="55"/>
      <c r="P91" s="55"/>
      <c r="Q91" s="55"/>
      <c r="R91" s="55"/>
    </row>
    <row r="92" spans="1:18" ht="15">
      <c r="A92" s="55"/>
      <c r="B92" s="55"/>
      <c r="C92" s="55"/>
      <c r="D92" s="55"/>
      <c r="E92" s="55"/>
      <c r="F92" s="55"/>
      <c r="G92" s="55"/>
      <c r="H92" s="55"/>
      <c r="I92" s="57"/>
      <c r="J92" s="57"/>
      <c r="K92" s="55"/>
      <c r="L92" s="55"/>
      <c r="M92" s="55"/>
      <c r="N92" s="55"/>
      <c r="O92" s="55"/>
      <c r="P92" s="55"/>
      <c r="Q92" s="55"/>
      <c r="R92" s="55"/>
    </row>
    <row r="93" spans="1:18" ht="15">
      <c r="A93" s="55"/>
      <c r="B93" s="55"/>
      <c r="C93" s="55"/>
      <c r="D93" s="55"/>
      <c r="E93" s="55"/>
      <c r="F93" s="55"/>
      <c r="G93" s="55"/>
      <c r="H93" s="55"/>
      <c r="I93" s="57"/>
      <c r="J93" s="57"/>
      <c r="K93" s="55"/>
      <c r="L93" s="55"/>
      <c r="M93" s="55"/>
      <c r="N93" s="55"/>
      <c r="O93" s="55"/>
      <c r="P93" s="55"/>
      <c r="Q93" s="55"/>
      <c r="R93" s="55"/>
    </row>
    <row r="94" spans="1:18" ht="15">
      <c r="A94" s="55"/>
      <c r="B94" s="55"/>
      <c r="C94" s="55"/>
      <c r="D94" s="55"/>
      <c r="E94" s="55"/>
      <c r="F94" s="55"/>
      <c r="G94" s="55"/>
      <c r="H94" s="55"/>
      <c r="I94" s="57"/>
      <c r="J94" s="57"/>
      <c r="K94" s="55"/>
      <c r="L94" s="55"/>
      <c r="M94" s="55"/>
      <c r="N94" s="55"/>
      <c r="O94" s="55"/>
      <c r="P94" s="55"/>
      <c r="Q94" s="55"/>
      <c r="R94" s="55"/>
    </row>
    <row r="95" spans="1:18" ht="15">
      <c r="A95" s="55"/>
      <c r="B95" s="55"/>
      <c r="C95" s="55"/>
      <c r="D95" s="55"/>
      <c r="E95" s="55"/>
      <c r="F95" s="55"/>
      <c r="G95" s="55"/>
      <c r="H95" s="55"/>
      <c r="I95" s="57"/>
      <c r="J95" s="57"/>
      <c r="K95" s="55"/>
      <c r="L95" s="55"/>
      <c r="M95" s="55"/>
      <c r="N95" s="55"/>
      <c r="O95" s="55"/>
      <c r="P95" s="55"/>
      <c r="Q95" s="55"/>
      <c r="R95" s="55"/>
    </row>
    <row r="96" spans="1:18" ht="15">
      <c r="A96" s="55"/>
      <c r="B96" s="55"/>
      <c r="C96" s="55"/>
      <c r="D96" s="55"/>
      <c r="E96" s="55"/>
      <c r="F96" s="55"/>
      <c r="G96" s="55"/>
      <c r="H96" s="55"/>
      <c r="I96" s="57"/>
      <c r="J96" s="57"/>
      <c r="K96" s="55"/>
      <c r="L96" s="55"/>
      <c r="M96" s="55"/>
      <c r="N96" s="55"/>
      <c r="O96" s="55"/>
      <c r="P96" s="55"/>
      <c r="Q96" s="55"/>
      <c r="R96" s="55"/>
    </row>
    <row r="97" spans="1:18" ht="15">
      <c r="A97" s="55"/>
      <c r="B97" s="55"/>
      <c r="C97" s="55"/>
      <c r="D97" s="55"/>
      <c r="E97" s="55"/>
      <c r="F97" s="55"/>
      <c r="G97" s="55"/>
      <c r="H97" s="55"/>
      <c r="I97" s="57"/>
      <c r="J97" s="57"/>
      <c r="K97" s="55"/>
      <c r="L97" s="55"/>
      <c r="M97" s="55"/>
      <c r="N97" s="55"/>
      <c r="O97" s="55"/>
      <c r="P97" s="55"/>
      <c r="Q97" s="55"/>
      <c r="R97" s="55"/>
    </row>
    <row r="98" spans="1:18" ht="15">
      <c r="A98" s="55"/>
      <c r="B98" s="55"/>
      <c r="C98" s="55"/>
      <c r="D98" s="55"/>
      <c r="E98" s="55"/>
      <c r="F98" s="55"/>
      <c r="G98" s="55"/>
      <c r="H98" s="55"/>
      <c r="I98" s="57"/>
      <c r="J98" s="57"/>
      <c r="K98" s="55"/>
      <c r="L98" s="55"/>
      <c r="M98" s="55"/>
      <c r="N98" s="55"/>
      <c r="O98" s="55"/>
      <c r="P98" s="55"/>
      <c r="Q98" s="55"/>
      <c r="R98" s="55"/>
    </row>
    <row r="99" spans="1:18" ht="15">
      <c r="A99" s="55"/>
      <c r="B99" s="55"/>
      <c r="C99" s="55"/>
      <c r="D99" s="55"/>
      <c r="E99" s="55"/>
      <c r="F99" s="55"/>
      <c r="G99" s="55"/>
      <c r="H99" s="55"/>
      <c r="I99" s="57"/>
      <c r="J99" s="57"/>
      <c r="K99" s="55"/>
      <c r="L99" s="55"/>
      <c r="M99" s="55"/>
      <c r="N99" s="55"/>
      <c r="O99" s="55"/>
      <c r="P99" s="55"/>
      <c r="Q99" s="55"/>
      <c r="R99" s="55"/>
    </row>
    <row r="100" spans="1:18" ht="15">
      <c r="A100" s="55"/>
      <c r="B100" s="55"/>
      <c r="C100" s="55"/>
      <c r="D100" s="55"/>
      <c r="E100" s="55"/>
      <c r="F100" s="55"/>
      <c r="G100" s="55"/>
      <c r="H100" s="55"/>
      <c r="I100" s="57"/>
      <c r="J100" s="57"/>
      <c r="K100" s="55"/>
      <c r="L100" s="55"/>
      <c r="M100" s="55"/>
      <c r="N100" s="55"/>
      <c r="O100" s="55"/>
      <c r="P100" s="55"/>
      <c r="Q100" s="55"/>
      <c r="R100" s="55"/>
    </row>
    <row r="101" spans="1:18" ht="15">
      <c r="A101" s="55"/>
      <c r="B101" s="55"/>
      <c r="C101" s="55"/>
      <c r="D101" s="55"/>
      <c r="E101" s="55"/>
      <c r="F101" s="55"/>
      <c r="G101" s="55"/>
      <c r="H101" s="55"/>
      <c r="I101" s="57"/>
      <c r="J101" s="57"/>
      <c r="K101" s="55"/>
      <c r="L101" s="55"/>
      <c r="M101" s="55"/>
      <c r="N101" s="55"/>
      <c r="O101" s="55"/>
      <c r="P101" s="55"/>
      <c r="Q101" s="55"/>
      <c r="R101" s="55"/>
    </row>
    <row r="102" spans="1:18" ht="15">
      <c r="A102" s="55"/>
      <c r="B102" s="55"/>
      <c r="C102" s="55"/>
      <c r="D102" s="55"/>
      <c r="E102" s="55"/>
      <c r="F102" s="55"/>
      <c r="G102" s="55"/>
      <c r="H102" s="55"/>
      <c r="I102" s="57"/>
      <c r="J102" s="57"/>
      <c r="K102" s="55"/>
      <c r="L102" s="55"/>
      <c r="M102" s="55"/>
      <c r="N102" s="55"/>
      <c r="O102" s="55"/>
      <c r="P102" s="55"/>
      <c r="Q102" s="55"/>
      <c r="R102" s="55"/>
    </row>
    <row r="103" spans="1:18" ht="15">
      <c r="A103" s="55"/>
      <c r="B103" s="55"/>
      <c r="C103" s="55"/>
      <c r="D103" s="55"/>
      <c r="E103" s="55"/>
      <c r="F103" s="55"/>
      <c r="G103" s="55"/>
      <c r="H103" s="55"/>
      <c r="I103" s="57"/>
      <c r="J103" s="57"/>
      <c r="K103" s="55"/>
      <c r="L103" s="55"/>
      <c r="M103" s="55"/>
      <c r="N103" s="55"/>
      <c r="O103" s="55"/>
      <c r="P103" s="55"/>
      <c r="Q103" s="55"/>
      <c r="R103" s="55"/>
    </row>
    <row r="104" spans="1:18" ht="15">
      <c r="A104" s="55"/>
      <c r="B104" s="55"/>
      <c r="C104" s="55"/>
      <c r="D104" s="55"/>
      <c r="E104" s="55"/>
      <c r="F104" s="55"/>
      <c r="G104" s="55"/>
      <c r="H104" s="55"/>
      <c r="I104" s="57"/>
      <c r="J104" s="57"/>
      <c r="K104" s="55"/>
      <c r="L104" s="55"/>
      <c r="M104" s="55"/>
      <c r="N104" s="55"/>
      <c r="O104" s="55"/>
      <c r="P104" s="55"/>
      <c r="Q104" s="55"/>
      <c r="R104" s="55"/>
    </row>
    <row r="105" spans="1:18" ht="15">
      <c r="A105" s="55"/>
      <c r="B105" s="55"/>
      <c r="C105" s="55"/>
      <c r="D105" s="55"/>
      <c r="E105" s="55"/>
      <c r="F105" s="55"/>
      <c r="G105" s="55"/>
      <c r="H105" s="55"/>
      <c r="I105" s="57"/>
      <c r="J105" s="57"/>
      <c r="K105" s="55"/>
      <c r="L105" s="55"/>
      <c r="M105" s="55"/>
      <c r="N105" s="55"/>
      <c r="O105" s="55"/>
      <c r="P105" s="55"/>
      <c r="Q105" s="55"/>
      <c r="R105" s="55"/>
    </row>
    <row r="106" spans="1:11" ht="15">
      <c r="A106" s="55"/>
      <c r="B106" s="55"/>
      <c r="C106" s="55"/>
      <c r="D106" s="55"/>
      <c r="E106" s="55"/>
      <c r="F106" s="55"/>
      <c r="G106" s="55"/>
      <c r="H106" s="55"/>
      <c r="I106" s="57"/>
      <c r="J106" s="57"/>
      <c r="K106" s="55"/>
    </row>
    <row r="107" spans="1:11" ht="15">
      <c r="A107" s="55"/>
      <c r="B107" s="55"/>
      <c r="C107" s="55"/>
      <c r="D107" s="55"/>
      <c r="E107" s="55"/>
      <c r="F107" s="55"/>
      <c r="G107" s="55"/>
      <c r="H107" s="55"/>
      <c r="I107" s="57"/>
      <c r="J107" s="57"/>
      <c r="K107" s="55"/>
    </row>
    <row r="108" spans="1:11" ht="15">
      <c r="A108" s="55"/>
      <c r="B108" s="55"/>
      <c r="C108" s="55"/>
      <c r="D108" s="55"/>
      <c r="E108" s="55"/>
      <c r="F108" s="55"/>
      <c r="G108" s="55"/>
      <c r="H108" s="55"/>
      <c r="I108" s="57"/>
      <c r="J108" s="57"/>
      <c r="K108" s="55"/>
    </row>
    <row r="109" spans="1:11" ht="15">
      <c r="A109" s="55"/>
      <c r="B109" s="55"/>
      <c r="C109" s="55"/>
      <c r="D109" s="55"/>
      <c r="E109" s="55"/>
      <c r="F109" s="55"/>
      <c r="G109" s="55"/>
      <c r="H109" s="55"/>
      <c r="I109" s="57"/>
      <c r="J109" s="57"/>
      <c r="K109" s="55"/>
    </row>
  </sheetData>
  <sheetProtection/>
  <mergeCells count="16">
    <mergeCell ref="I38:I39"/>
    <mergeCell ref="J38:J39"/>
    <mergeCell ref="D1:E1"/>
    <mergeCell ref="C2:D2"/>
    <mergeCell ref="C3:D3"/>
    <mergeCell ref="A8:E8"/>
    <mergeCell ref="B37:C37"/>
    <mergeCell ref="A9:E9"/>
    <mergeCell ref="B11:C11"/>
    <mergeCell ref="A29:A36"/>
    <mergeCell ref="B41:C41"/>
    <mergeCell ref="B43:C43"/>
    <mergeCell ref="B29:C29"/>
    <mergeCell ref="B31:C31"/>
    <mergeCell ref="B33:C33"/>
    <mergeCell ref="B35:C3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38.140625" style="0" customWidth="1"/>
    <col min="2" max="2" width="3.421875" style="0" customWidth="1"/>
    <col min="3" max="3" width="18.8515625" style="0" customWidth="1"/>
    <col min="4" max="4" width="12.57421875" style="0" customWidth="1"/>
    <col min="5" max="5" width="14.421875" style="0" customWidth="1"/>
    <col min="7" max="9" width="0" style="0" hidden="1" customWidth="1"/>
  </cols>
  <sheetData>
    <row r="1" spans="1:5" ht="33" customHeight="1">
      <c r="A1" s="160"/>
      <c r="B1" s="160"/>
      <c r="C1" s="55"/>
      <c r="D1" s="233" t="s">
        <v>149</v>
      </c>
      <c r="E1" s="233"/>
    </row>
    <row r="2" spans="1:5" ht="12.75" customHeight="1">
      <c r="A2" s="160"/>
      <c r="B2" s="160"/>
      <c r="C2" s="245" t="s">
        <v>1</v>
      </c>
      <c r="D2" s="245"/>
      <c r="E2" s="161"/>
    </row>
    <row r="3" spans="1:5" ht="45" customHeight="1">
      <c r="A3" s="160"/>
      <c r="B3" s="160"/>
      <c r="C3" s="246" t="s">
        <v>2</v>
      </c>
      <c r="D3" s="246"/>
      <c r="E3" s="246"/>
    </row>
    <row r="4" spans="1:5" ht="22.5" customHeight="1">
      <c r="A4" s="160"/>
      <c r="B4" s="160"/>
      <c r="C4" s="58"/>
      <c r="D4" s="59" t="s">
        <v>3</v>
      </c>
      <c r="E4" s="160"/>
    </row>
    <row r="5" spans="1:5" ht="15.75">
      <c r="A5" s="160"/>
      <c r="B5" s="160"/>
      <c r="C5" s="61" t="s">
        <v>207</v>
      </c>
      <c r="D5" s="59"/>
      <c r="E5" s="160"/>
    </row>
    <row r="6" spans="1:5" ht="12" customHeight="1">
      <c r="A6" s="160"/>
      <c r="B6" s="160"/>
      <c r="C6" s="5" t="s">
        <v>4</v>
      </c>
      <c r="D6" s="63"/>
      <c r="E6" s="160"/>
    </row>
    <row r="7" spans="1:5" ht="17.25" customHeight="1">
      <c r="A7" s="160"/>
      <c r="B7" s="160"/>
      <c r="C7" s="6" t="s">
        <v>5</v>
      </c>
      <c r="D7" s="65"/>
      <c r="E7" s="160"/>
    </row>
    <row r="8" spans="1:5" ht="16.5">
      <c r="A8" s="280" t="s">
        <v>100</v>
      </c>
      <c r="B8" s="280"/>
      <c r="C8" s="280"/>
      <c r="D8" s="280"/>
      <c r="E8" s="280"/>
    </row>
    <row r="9" spans="1:8" ht="45.75" customHeight="1">
      <c r="A9" s="273" t="s">
        <v>150</v>
      </c>
      <c r="B9" s="273"/>
      <c r="C9" s="273"/>
      <c r="D9" s="273"/>
      <c r="E9" s="273"/>
      <c r="G9" s="70">
        <v>81</v>
      </c>
      <c r="H9" s="71">
        <v>113.1</v>
      </c>
    </row>
    <row r="10" spans="1:5" ht="16.5">
      <c r="A10" s="162"/>
      <c r="B10" s="162"/>
      <c r="C10" s="162" t="s">
        <v>185</v>
      </c>
      <c r="D10" s="162"/>
      <c r="E10" s="162"/>
    </row>
    <row r="11" spans="1:5" ht="84" customHeight="1">
      <c r="A11" s="163"/>
      <c r="B11" s="250" t="s">
        <v>102</v>
      </c>
      <c r="C11" s="251"/>
      <c r="D11" s="164" t="s">
        <v>151</v>
      </c>
      <c r="E11" s="164" t="s">
        <v>152</v>
      </c>
    </row>
    <row r="12" spans="1:5" ht="15.75" customHeight="1">
      <c r="A12" s="274" t="s">
        <v>153</v>
      </c>
      <c r="B12" s="275"/>
      <c r="C12" s="275"/>
      <c r="D12" s="275"/>
      <c r="E12" s="276"/>
    </row>
    <row r="13" spans="1:5" ht="47.25">
      <c r="A13" s="95" t="s">
        <v>154</v>
      </c>
      <c r="B13" s="165">
        <v>1</v>
      </c>
      <c r="C13" s="166" t="s">
        <v>109</v>
      </c>
      <c r="D13" s="174">
        <v>0</v>
      </c>
      <c r="E13" s="167">
        <f>D13/12/$H$9</f>
        <v>0</v>
      </c>
    </row>
    <row r="14" spans="1:5" ht="15" customHeight="1">
      <c r="A14" s="82" t="s">
        <v>155</v>
      </c>
      <c r="B14" s="168">
        <v>12</v>
      </c>
      <c r="C14" s="169" t="s">
        <v>120</v>
      </c>
      <c r="D14" s="170">
        <v>0</v>
      </c>
      <c r="E14" s="171">
        <f>D14/12/$H$9</f>
        <v>0</v>
      </c>
    </row>
    <row r="15" spans="1:5" ht="33" customHeight="1">
      <c r="A15" s="82" t="s">
        <v>156</v>
      </c>
      <c r="B15" s="168">
        <v>2</v>
      </c>
      <c r="C15" s="169" t="s">
        <v>120</v>
      </c>
      <c r="D15" s="170">
        <v>0</v>
      </c>
      <c r="E15" s="171">
        <f>D15/12/$H$9</f>
        <v>0</v>
      </c>
    </row>
    <row r="16" spans="1:5" ht="30.75" customHeight="1">
      <c r="A16" s="82" t="s">
        <v>157</v>
      </c>
      <c r="B16" s="168">
        <v>1</v>
      </c>
      <c r="C16" s="169" t="s">
        <v>120</v>
      </c>
      <c r="D16" s="172">
        <v>0</v>
      </c>
      <c r="E16" s="173">
        <f>D16/12/$H$9</f>
        <v>0</v>
      </c>
    </row>
    <row r="17" spans="1:5" ht="33" customHeight="1">
      <c r="A17" s="277" t="s">
        <v>111</v>
      </c>
      <c r="B17" s="278"/>
      <c r="C17" s="278"/>
      <c r="D17" s="278"/>
      <c r="E17" s="279"/>
    </row>
    <row r="18" spans="1:5" ht="17.25" customHeight="1">
      <c r="A18" s="95" t="s">
        <v>158</v>
      </c>
      <c r="B18" s="165">
        <v>4</v>
      </c>
      <c r="C18" s="166" t="s">
        <v>120</v>
      </c>
      <c r="D18" s="174">
        <v>0</v>
      </c>
      <c r="E18" s="171">
        <f>D18/12/$H$9</f>
        <v>0</v>
      </c>
    </row>
    <row r="19" spans="1:5" ht="15" customHeight="1">
      <c r="A19" s="82" t="s">
        <v>159</v>
      </c>
      <c r="B19" s="175">
        <v>3</v>
      </c>
      <c r="C19" s="169" t="s">
        <v>109</v>
      </c>
      <c r="D19" s="170">
        <v>637.1592538489426</v>
      </c>
      <c r="E19" s="171">
        <f>D19/12/$H$9</f>
        <v>0.469465999004526</v>
      </c>
    </row>
    <row r="20" spans="1:5" ht="33.75" customHeight="1">
      <c r="A20" s="106" t="s">
        <v>160</v>
      </c>
      <c r="B20" s="176"/>
      <c r="C20" s="177" t="s">
        <v>161</v>
      </c>
      <c r="D20" s="172">
        <v>0</v>
      </c>
      <c r="E20" s="171">
        <f>D20/12/$H$9</f>
        <v>0</v>
      </c>
    </row>
    <row r="21" spans="1:5" ht="15.75" customHeight="1">
      <c r="A21" s="266" t="s">
        <v>162</v>
      </c>
      <c r="B21" s="267"/>
      <c r="C21" s="267"/>
      <c r="D21" s="267"/>
      <c r="E21" s="268"/>
    </row>
    <row r="22" spans="1:5" ht="94.5">
      <c r="A22" s="179" t="s">
        <v>163</v>
      </c>
      <c r="B22" s="269" t="s">
        <v>164</v>
      </c>
      <c r="C22" s="270"/>
      <c r="D22" s="174">
        <v>0</v>
      </c>
      <c r="E22" s="171">
        <f>D22/12/$H$9</f>
        <v>0</v>
      </c>
    </row>
    <row r="23" spans="1:5" s="182" customFormat="1" ht="15.75">
      <c r="A23" s="211" t="s">
        <v>165</v>
      </c>
      <c r="B23" s="271" t="s">
        <v>161</v>
      </c>
      <c r="C23" s="272"/>
      <c r="D23" s="212">
        <v>1454.4776889347352</v>
      </c>
      <c r="E23" s="181">
        <f>D23/12/$H$9</f>
        <v>1.0716752792033122</v>
      </c>
    </row>
    <row r="24" spans="1:5" s="182" customFormat="1" ht="47.25">
      <c r="A24" s="180" t="s">
        <v>180</v>
      </c>
      <c r="B24" s="257" t="s">
        <v>161</v>
      </c>
      <c r="C24" s="258"/>
      <c r="D24" s="178">
        <v>500</v>
      </c>
      <c r="E24" s="181">
        <f>D24/12/$H$9</f>
        <v>0.3684055408193339</v>
      </c>
    </row>
    <row r="25" spans="1:5" ht="15.75" customHeight="1">
      <c r="A25" s="259" t="s">
        <v>166</v>
      </c>
      <c r="B25" s="260"/>
      <c r="C25" s="260"/>
      <c r="D25" s="260"/>
      <c r="E25" s="261"/>
    </row>
    <row r="26" spans="1:5" ht="31.5">
      <c r="A26" s="183" t="s">
        <v>167</v>
      </c>
      <c r="B26" s="264"/>
      <c r="C26" s="265"/>
      <c r="D26" s="170"/>
      <c r="E26" s="184">
        <f>D26/12/$H$9</f>
        <v>0</v>
      </c>
    </row>
    <row r="27" spans="1:5" ht="30.75" customHeight="1">
      <c r="A27" s="185" t="s">
        <v>168</v>
      </c>
      <c r="B27" s="262"/>
      <c r="C27" s="263"/>
      <c r="D27" s="170"/>
      <c r="E27" s="184">
        <f>D27/12/$H$9</f>
        <v>0</v>
      </c>
    </row>
    <row r="28" spans="1:5" ht="14.25">
      <c r="A28" s="254" t="s">
        <v>169</v>
      </c>
      <c r="B28" s="255"/>
      <c r="C28" s="255"/>
      <c r="D28" s="255"/>
      <c r="E28" s="256"/>
    </row>
    <row r="29" spans="1:5" ht="15.75">
      <c r="A29" s="186" t="s">
        <v>170</v>
      </c>
      <c r="B29" s="187"/>
      <c r="C29" s="187"/>
      <c r="D29" s="188">
        <f>D13+D14+D15+D16+D18+D19+D20+D22+D23+D26+D27+D24</f>
        <v>2591.636942783678</v>
      </c>
      <c r="E29" s="189">
        <f>E13+E14+E15+E16+E18+E19+E20+E22+E23+E26+E27</f>
        <v>1.5411412782078382</v>
      </c>
    </row>
    <row r="31" ht="12.75">
      <c r="D31" s="213"/>
    </row>
  </sheetData>
  <sheetProtection/>
  <mergeCells count="16">
    <mergeCell ref="A9:E9"/>
    <mergeCell ref="B11:C11"/>
    <mergeCell ref="A12:E12"/>
    <mergeCell ref="A17:E17"/>
    <mergeCell ref="D1:E1"/>
    <mergeCell ref="C2:D2"/>
    <mergeCell ref="C3:E3"/>
    <mergeCell ref="A8:E8"/>
    <mergeCell ref="A28:E28"/>
    <mergeCell ref="B24:C24"/>
    <mergeCell ref="A25:E25"/>
    <mergeCell ref="B27:C27"/>
    <mergeCell ref="B26:C26"/>
    <mergeCell ref="A21:E21"/>
    <mergeCell ref="B22:C22"/>
    <mergeCell ref="B23:C2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ОЭХ</cp:lastModifiedBy>
  <cp:lastPrinted>2012-07-23T03:09:28Z</cp:lastPrinted>
  <dcterms:created xsi:type="dcterms:W3CDTF">1996-10-08T23:32:33Z</dcterms:created>
  <dcterms:modified xsi:type="dcterms:W3CDTF">2012-07-23T03:09:29Z</dcterms:modified>
  <cp:category/>
  <cp:version/>
  <cp:contentType/>
  <cp:contentStatus/>
</cp:coreProperties>
</file>