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<sst xmlns="http://schemas.openxmlformats.org/spreadsheetml/2006/main" count="290" uniqueCount="209">
  <si>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</si>
  <si>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</si>
  <si>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</si>
  <si>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</si>
  <si>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</si>
  <si>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</si>
  <si>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</si>
  <si>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</si>
  <si>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</si>
  <si>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</si>
  <si>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Новокшонова,1А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</si>
  <si>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</si>
  <si>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</si>
  <si>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</si>
  <si>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</si>
  <si>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</si>
  <si>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</si>
  <si>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</si>
  <si>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</si>
  <si>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</si>
  <si>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</si>
  <si>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</si>
  <si>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</si>
  <si>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</si>
  <si>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</si>
  <si>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</si>
  <si>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</si>
  <si>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</si>
  <si>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</si>
  <si>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</si>
  <si>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</si>
  <si>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</si>
  <si>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</si>
  <si>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</si>
  <si>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</si>
  <si>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</si>
  <si>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</si>
  <si>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</si>
  <si>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</si>
  <si>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</si>
  <si>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</si>
  <si>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</si>
  <si>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</si>
  <si>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</si>
  <si>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</si>
  <si>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</si>
  <si>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</si>
  <si>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</si>
  <si>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</si>
  <si>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</si>
  <si>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</si>
  <si>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39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</si>
  <si>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</si>
  <si>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</si>
  <si>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</si>
  <si>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</si>
  <si>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</si>
  <si>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</si>
  <si>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</si>
  <si>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</si>
  <si>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</si>
  <si>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</si>
  <si>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</si>
  <si>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</si>
  <si>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 в цоколе</t>
  </si>
  <si>
    <t>2. Наружные и внутренние капитальные стены</t>
  </si>
  <si>
    <t>Брусчатые</t>
  </si>
  <si>
    <t>гниль</t>
  </si>
  <si>
    <t>3. Перегородки</t>
  </si>
  <si>
    <t>Деревянные</t>
  </si>
  <si>
    <t>трещины</t>
  </si>
  <si>
    <t>4. Перекрытия</t>
  </si>
  <si>
    <t>чердачное</t>
  </si>
  <si>
    <t>деревянное отепленное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</si>
  <si>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</si>
  <si>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</si>
  <si>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</si>
  <si>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</si>
  <si>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</si>
  <si>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</t>
  </si>
  <si>
    <t>течь</t>
  </si>
  <si>
    <t>6. Полы</t>
  </si>
  <si>
    <t>дощатые окрашенные</t>
  </si>
  <si>
    <t>гниль,осадка</t>
  </si>
  <si>
    <t>7. Проемы</t>
  </si>
  <si>
    <t>окна</t>
  </si>
  <si>
    <t>двойные , створные</t>
  </si>
  <si>
    <t>трещины , щели</t>
  </si>
  <si>
    <t>двери</t>
  </si>
  <si>
    <t>простые филенчатые</t>
  </si>
  <si>
    <t>осадка</t>
  </si>
  <si>
    <t>8. Отделка</t>
  </si>
  <si>
    <t>внутренняя</t>
  </si>
  <si>
    <t xml:space="preserve"> штукатурка,побелка, окраска</t>
  </si>
  <si>
    <t>трещины,утрачена окраска</t>
  </si>
  <si>
    <t>наружная</t>
  </si>
  <si>
    <t>обшит  тесом,окрашен</t>
  </si>
  <si>
    <t>обшивка местами повреждена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</si>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</sst>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12" fillId="39" borderId="23" xfId="42" applyNumberFormat="1" applyFont="1" applyFill="1" applyBorder="1" applyAlignment="1">
      <alignment horizontal="center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58">
      <selection activeCell="A95" sqref="A95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19.28125" style="0" customWidth="1"/>
  </cols>
  <sheetData>
    <row r="1" spans="1:3" ht="32.25" customHeight="1">
      <c r="A1" s="1"/>
      <c r="B1" s="239" t="s">
        <v>0</v>
      </c>
      <c r="C1" s="239"/>
    </row>
    <row r="2" spans="1:3" ht="15.75">
      <c r="A2" s="1"/>
      <c r="B2" s="236" t="s">
        <v>1</v>
      </c>
      <c r="C2" s="236"/>
    </row>
    <row r="3" spans="1:3" ht="63" customHeight="1">
      <c r="A3" s="1"/>
      <c r="B3" s="235" t="s">
        <v>2</v>
      </c>
      <c r="C3" s="235"/>
    </row>
    <row r="4" spans="1:3" ht="19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7" t="s">
        <v>7</v>
      </c>
      <c r="B8" s="237"/>
      <c r="C8" s="237"/>
    </row>
    <row r="9" spans="1:3" ht="21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1960</v>
      </c>
      <c r="C13" s="3"/>
    </row>
    <row r="14" spans="1:3" ht="15.75">
      <c r="A14" s="238" t="s">
        <v>15</v>
      </c>
      <c r="B14" s="238"/>
      <c r="C14" s="12">
        <v>0.35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1983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16</v>
      </c>
      <c r="C23" s="3"/>
    </row>
    <row r="24" spans="1:3" ht="29.25" customHeight="1">
      <c r="A24" s="235" t="s">
        <v>26</v>
      </c>
      <c r="B24" s="235"/>
      <c r="C24" s="15" t="s">
        <v>19</v>
      </c>
    </row>
    <row r="25" spans="1:3" ht="32.25" customHeight="1">
      <c r="A25" s="235" t="s">
        <v>27</v>
      </c>
      <c r="B25" s="235"/>
      <c r="C25" s="16" t="s">
        <v>19</v>
      </c>
    </row>
    <row r="26" spans="1:3" ht="46.5" customHeight="1">
      <c r="A26" s="235" t="s">
        <v>28</v>
      </c>
      <c r="B26" s="235"/>
      <c r="C26" s="15" t="s">
        <v>19</v>
      </c>
    </row>
    <row r="27" spans="1:3" ht="15.75">
      <c r="A27" s="8" t="s">
        <v>29</v>
      </c>
      <c r="B27" s="10">
        <v>2008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506</v>
      </c>
      <c r="C30" s="10" t="s">
        <v>34</v>
      </c>
    </row>
    <row r="31" spans="1:3" ht="15.75">
      <c r="A31" s="18" t="s">
        <v>35</v>
      </c>
      <c r="B31" s="17">
        <v>506</v>
      </c>
      <c r="C31" s="17" t="s">
        <v>34</v>
      </c>
    </row>
    <row r="32" spans="1:3" ht="15.75">
      <c r="A32" s="20" t="s">
        <v>36</v>
      </c>
      <c r="B32" s="17">
        <v>364.7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47.25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2</v>
      </c>
      <c r="C35" s="17" t="s">
        <v>40</v>
      </c>
    </row>
    <row r="36" spans="1:3" ht="31.5">
      <c r="A36" s="2" t="s">
        <v>41</v>
      </c>
      <c r="B36" s="17">
        <v>46.1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31.5">
      <c r="A39" s="25" t="s">
        <v>44</v>
      </c>
      <c r="B39" s="26">
        <v>2163</v>
      </c>
      <c r="C39" s="27"/>
    </row>
    <row r="40" spans="1:3" ht="15.75">
      <c r="A40" s="28" t="s">
        <v>45</v>
      </c>
      <c r="B40" s="24">
        <v>607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352</v>
      </c>
      <c r="C42" s="29" t="s">
        <v>34</v>
      </c>
    </row>
    <row r="43" spans="1:3" ht="15.75">
      <c r="A43" s="18" t="s">
        <v>48</v>
      </c>
      <c r="B43" s="19">
        <v>1203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404.2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404.2</v>
      </c>
      <c r="C49" s="8"/>
    </row>
    <row r="50" spans="1:3" ht="15.75">
      <c r="A50" s="37" t="s">
        <v>57</v>
      </c>
      <c r="B50" s="38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7.5" customHeight="1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15.75">
      <c r="A55" s="41" t="s">
        <v>65</v>
      </c>
      <c r="B55" s="42" t="s">
        <v>66</v>
      </c>
      <c r="C55" s="44" t="s">
        <v>67</v>
      </c>
    </row>
    <row r="56" spans="1:3" ht="15.75">
      <c r="A56" s="45" t="s">
        <v>68</v>
      </c>
      <c r="B56" s="46" t="s">
        <v>69</v>
      </c>
      <c r="C56" s="43" t="s">
        <v>70</v>
      </c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2"/>
    </row>
    <row r="60" spans="1:3" ht="15.75">
      <c r="A60" s="50" t="s">
        <v>76</v>
      </c>
      <c r="B60" s="53"/>
      <c r="C60" s="52"/>
    </row>
    <row r="61" spans="1:3" ht="15.75">
      <c r="A61" s="54" t="s">
        <v>77</v>
      </c>
      <c r="B61" s="55"/>
      <c r="C61" s="56"/>
    </row>
    <row r="62" spans="1:3" ht="15.75">
      <c r="A62" s="57" t="s">
        <v>78</v>
      </c>
      <c r="B62" s="58" t="s">
        <v>79</v>
      </c>
      <c r="C62" s="59" t="s">
        <v>80</v>
      </c>
    </row>
    <row r="63" spans="1:3" ht="18.75" customHeight="1">
      <c r="A63" s="60" t="s">
        <v>81</v>
      </c>
      <c r="B63" s="42" t="s">
        <v>82</v>
      </c>
      <c r="C63" s="61" t="s">
        <v>83</v>
      </c>
    </row>
    <row r="64" spans="1:3" ht="15.75">
      <c r="A64" s="47" t="s">
        <v>84</v>
      </c>
      <c r="B64" s="62"/>
      <c r="C64" s="63"/>
    </row>
    <row r="65" spans="1:3" ht="15.75">
      <c r="A65" s="64" t="s">
        <v>85</v>
      </c>
      <c r="B65" s="65" t="s">
        <v>86</v>
      </c>
      <c r="C65" s="66" t="s">
        <v>87</v>
      </c>
    </row>
    <row r="66" spans="1:3" ht="15.75">
      <c r="A66" s="67" t="s">
        <v>88</v>
      </c>
      <c r="B66" s="68" t="s">
        <v>89</v>
      </c>
      <c r="C66" s="69" t="s">
        <v>90</v>
      </c>
    </row>
    <row r="67" spans="1:3" ht="15.75">
      <c r="A67" s="70" t="s">
        <v>77</v>
      </c>
      <c r="B67" s="71"/>
      <c r="C67" s="59"/>
    </row>
    <row r="68" spans="1:3" ht="15.75">
      <c r="A68" s="47" t="s">
        <v>91</v>
      </c>
      <c r="B68" s="62"/>
      <c r="C68" s="63"/>
    </row>
    <row r="69" spans="1:3" ht="31.5">
      <c r="A69" s="67" t="s">
        <v>92</v>
      </c>
      <c r="B69" s="72" t="s">
        <v>93</v>
      </c>
      <c r="C69" s="73" t="s">
        <v>94</v>
      </c>
    </row>
    <row r="70" spans="1:3" ht="31.5">
      <c r="A70" s="64" t="s">
        <v>95</v>
      </c>
      <c r="B70" s="72" t="s">
        <v>96</v>
      </c>
      <c r="C70" s="73" t="s">
        <v>97</v>
      </c>
    </row>
    <row r="71" spans="1:3" ht="15.75">
      <c r="A71" s="67" t="s">
        <v>77</v>
      </c>
      <c r="B71" s="68"/>
      <c r="C71" s="59"/>
    </row>
    <row r="72" spans="1:3" ht="31.5">
      <c r="A72" s="47" t="s">
        <v>98</v>
      </c>
      <c r="B72" s="62"/>
      <c r="C72" s="63"/>
    </row>
    <row r="73" spans="1:3" ht="15.75">
      <c r="A73" s="67" t="s">
        <v>99</v>
      </c>
      <c r="B73" s="68" t="s">
        <v>19</v>
      </c>
      <c r="C73" s="69"/>
    </row>
    <row r="74" spans="1:3" ht="15.75">
      <c r="A74" s="67" t="s">
        <v>100</v>
      </c>
      <c r="B74" s="68" t="s">
        <v>101</v>
      </c>
      <c r="C74" s="69"/>
    </row>
    <row r="75" spans="1:3" ht="15.75">
      <c r="A75" s="67" t="s">
        <v>102</v>
      </c>
      <c r="B75" s="68" t="s">
        <v>101</v>
      </c>
      <c r="C75" s="69"/>
    </row>
    <row r="76" spans="1:3" ht="15.75">
      <c r="A76" s="67" t="s">
        <v>103</v>
      </c>
      <c r="B76" s="68" t="s">
        <v>101</v>
      </c>
      <c r="C76" s="69"/>
    </row>
    <row r="77" spans="1:3" ht="15.75">
      <c r="A77" s="67" t="s">
        <v>104</v>
      </c>
      <c r="B77" s="68" t="s">
        <v>19</v>
      </c>
      <c r="C77" s="69"/>
    </row>
    <row r="78" spans="1:3" ht="15.75">
      <c r="A78" s="67" t="s">
        <v>105</v>
      </c>
      <c r="B78" s="68" t="s">
        <v>19</v>
      </c>
      <c r="C78" s="69"/>
    </row>
    <row r="79" spans="1:3" ht="15.75">
      <c r="A79" s="67" t="s">
        <v>106</v>
      </c>
      <c r="B79" s="68" t="s">
        <v>19</v>
      </c>
      <c r="C79" s="69"/>
    </row>
    <row r="80" spans="1:3" ht="15.75">
      <c r="A80" s="67" t="s">
        <v>107</v>
      </c>
      <c r="B80" s="68" t="s">
        <v>19</v>
      </c>
      <c r="C80" s="69"/>
    </row>
    <row r="81" spans="1:3" ht="15.75">
      <c r="A81" s="70" t="s">
        <v>108</v>
      </c>
      <c r="B81" s="68" t="s">
        <v>19</v>
      </c>
      <c r="C81" s="69"/>
    </row>
    <row r="82" spans="1:3" ht="47.25">
      <c r="A82" s="47" t="s">
        <v>109</v>
      </c>
      <c r="B82" s="62"/>
      <c r="C82" s="63"/>
    </row>
    <row r="83" spans="1:3" ht="15.75">
      <c r="A83" s="67" t="s">
        <v>110</v>
      </c>
      <c r="B83" s="68" t="s">
        <v>101</v>
      </c>
      <c r="C83" s="69"/>
    </row>
    <row r="84" spans="1:3" ht="15.75">
      <c r="A84" s="67" t="s">
        <v>111</v>
      </c>
      <c r="B84" s="68" t="s">
        <v>101</v>
      </c>
      <c r="C84" s="69"/>
    </row>
    <row r="85" spans="1:3" ht="15.75">
      <c r="A85" s="67" t="s">
        <v>112</v>
      </c>
      <c r="B85" s="68" t="s">
        <v>101</v>
      </c>
      <c r="C85" s="69" t="s">
        <v>113</v>
      </c>
    </row>
    <row r="86" spans="1:3" ht="15.75">
      <c r="A86" s="67" t="s">
        <v>114</v>
      </c>
      <c r="B86" s="68" t="s">
        <v>101</v>
      </c>
      <c r="C86" s="69"/>
    </row>
    <row r="87" spans="1:3" ht="15.75">
      <c r="A87" s="67" t="s">
        <v>115</v>
      </c>
      <c r="B87" s="68" t="s">
        <v>19</v>
      </c>
      <c r="C87" s="69"/>
    </row>
    <row r="88" spans="1:3" ht="15.75">
      <c r="A88" s="67" t="s">
        <v>116</v>
      </c>
      <c r="B88" s="68" t="s">
        <v>117</v>
      </c>
      <c r="C88" s="69"/>
    </row>
    <row r="89" spans="1:3" ht="15.75">
      <c r="A89" s="67" t="s">
        <v>118</v>
      </c>
      <c r="B89" s="68" t="s">
        <v>19</v>
      </c>
      <c r="C89" s="69"/>
    </row>
    <row r="90" spans="1:3" ht="15.75">
      <c r="A90" s="67" t="s">
        <v>119</v>
      </c>
      <c r="B90" s="68" t="s">
        <v>19</v>
      </c>
      <c r="C90" s="69"/>
    </row>
    <row r="91" spans="1:3" ht="15.75">
      <c r="A91" s="67" t="s">
        <v>120</v>
      </c>
      <c r="B91" s="68" t="s">
        <v>19</v>
      </c>
      <c r="C91" s="69"/>
    </row>
    <row r="92" spans="1:3" ht="15.75">
      <c r="A92" s="74" t="s">
        <v>77</v>
      </c>
      <c r="B92" s="71"/>
      <c r="C92" s="75"/>
    </row>
    <row r="93" spans="1:3" ht="15.75">
      <c r="A93" s="76" t="s">
        <v>121</v>
      </c>
      <c r="B93" s="42" t="s">
        <v>122</v>
      </c>
      <c r="C93" s="44" t="s">
        <v>67</v>
      </c>
    </row>
    <row r="94" spans="1:3" ht="58.5" customHeight="1">
      <c r="A94" s="11" t="s">
        <v>207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22">
      <selection activeCell="A11" sqref="A1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4.421875" style="0" customWidth="1"/>
    <col min="5" max="5" width="12.7109375" style="0" customWidth="1"/>
    <col min="6" max="7" width="0" style="0" hidden="1" customWidth="1"/>
    <col min="8" max="8" width="6.42187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27" customHeight="1">
      <c r="A1" s="77"/>
      <c r="B1" s="78"/>
      <c r="C1" s="77"/>
      <c r="D1" s="239" t="s">
        <v>126</v>
      </c>
      <c r="E1" s="239"/>
      <c r="F1" s="77"/>
      <c r="G1" s="77"/>
      <c r="H1" s="77"/>
      <c r="I1" s="79"/>
      <c r="J1" s="79"/>
      <c r="K1" s="77"/>
      <c r="L1" s="77"/>
      <c r="M1" s="77"/>
    </row>
    <row r="2" spans="1:13" ht="15.75">
      <c r="A2" s="78"/>
      <c r="B2" s="78"/>
      <c r="C2" s="252" t="s">
        <v>1</v>
      </c>
      <c r="D2" s="252"/>
      <c r="E2" s="78"/>
      <c r="F2" s="78"/>
      <c r="G2" s="78"/>
      <c r="H2" s="77"/>
      <c r="I2" s="79"/>
      <c r="J2" s="79"/>
      <c r="K2" s="77"/>
      <c r="L2" s="77"/>
      <c r="M2" s="77"/>
    </row>
    <row r="3" spans="1:13" ht="48" customHeight="1">
      <c r="A3" s="78"/>
      <c r="B3" s="77"/>
      <c r="C3" s="253" t="s">
        <v>2</v>
      </c>
      <c r="D3" s="253"/>
      <c r="E3" s="280"/>
      <c r="F3" s="78"/>
      <c r="G3" s="78"/>
      <c r="H3" s="77"/>
      <c r="I3" s="79"/>
      <c r="J3" s="79"/>
      <c r="K3" s="77"/>
      <c r="L3" s="77"/>
      <c r="M3" s="77"/>
    </row>
    <row r="4" spans="1:13" ht="20.2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</row>
    <row r="5" spans="1:13" ht="15.75">
      <c r="A5" s="78"/>
      <c r="B5" s="78"/>
      <c r="C5" s="83" t="s">
        <v>208</v>
      </c>
      <c r="D5" s="81"/>
      <c r="E5" s="84"/>
      <c r="F5" s="78"/>
      <c r="G5" s="78"/>
      <c r="H5" s="77"/>
      <c r="I5" s="79"/>
      <c r="J5" s="79"/>
      <c r="K5" s="77"/>
      <c r="L5" s="77"/>
      <c r="M5" s="77"/>
    </row>
    <row r="6" spans="1:13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</row>
    <row r="7" spans="1:13" ht="18" customHeight="1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</row>
    <row r="8" spans="1:13" ht="21.75" customHeight="1">
      <c r="A8" s="252" t="s">
        <v>127</v>
      </c>
      <c r="B8" s="252"/>
      <c r="C8" s="252"/>
      <c r="D8" s="252"/>
      <c r="E8" s="252"/>
      <c r="F8" s="88"/>
      <c r="G8" s="88"/>
      <c r="H8" s="89"/>
      <c r="I8" s="90"/>
      <c r="J8" s="79"/>
      <c r="K8" s="89"/>
      <c r="L8" s="89"/>
      <c r="M8" s="89"/>
    </row>
    <row r="9" spans="1:13" ht="30" customHeight="1">
      <c r="A9" s="243" t="s">
        <v>128</v>
      </c>
      <c r="B9" s="243"/>
      <c r="C9" s="243"/>
      <c r="D9" s="243"/>
      <c r="E9" s="243"/>
      <c r="F9" s="88"/>
      <c r="G9" s="88"/>
      <c r="H9" s="89"/>
      <c r="I9" s="90"/>
      <c r="J9" s="79"/>
      <c r="K9" s="89"/>
      <c r="L9" s="89"/>
      <c r="M9" s="89"/>
    </row>
    <row r="10" spans="1:13" ht="15.75">
      <c r="A10" s="91"/>
      <c r="B10" s="91"/>
      <c r="C10" s="89"/>
      <c r="D10" s="91" t="s">
        <v>10</v>
      </c>
      <c r="E10" s="91"/>
      <c r="F10" s="88"/>
      <c r="G10" s="92">
        <v>506</v>
      </c>
      <c r="H10" s="93">
        <v>364.7</v>
      </c>
      <c r="I10" s="90"/>
      <c r="J10" s="79"/>
      <c r="K10" s="89"/>
      <c r="L10" s="89"/>
      <c r="M10" s="89"/>
    </row>
    <row r="11" spans="1:13" ht="84.75" customHeight="1">
      <c r="A11" s="94"/>
      <c r="B11" s="244" t="s">
        <v>129</v>
      </c>
      <c r="C11" s="245"/>
      <c r="D11" s="95" t="s">
        <v>130</v>
      </c>
      <c r="E11" s="95" t="s">
        <v>131</v>
      </c>
      <c r="F11" s="95" t="s">
        <v>132</v>
      </c>
      <c r="G11" s="96"/>
      <c r="H11" s="97"/>
      <c r="I11" s="98" t="s">
        <v>133</v>
      </c>
      <c r="J11" s="79"/>
      <c r="K11" s="97"/>
      <c r="L11" s="97"/>
      <c r="M11" s="97"/>
    </row>
    <row r="12" spans="1:13" ht="15">
      <c r="A12" s="99" t="s">
        <v>134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</row>
    <row r="13" spans="1:13" ht="31.5">
      <c r="A13" s="105" t="s">
        <v>135</v>
      </c>
      <c r="B13" s="106"/>
      <c r="C13" s="107" t="s">
        <v>136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137</v>
      </c>
      <c r="K13" s="77"/>
      <c r="L13" s="77"/>
      <c r="M13" s="77"/>
    </row>
    <row r="14" spans="1:13" ht="15">
      <c r="A14" s="111" t="s">
        <v>138</v>
      </c>
      <c r="B14" s="112"/>
      <c r="C14" s="112"/>
      <c r="D14" s="113"/>
      <c r="E14" s="114"/>
      <c r="F14" s="115"/>
      <c r="G14" s="116">
        <f>SUM(D15:D21)</f>
        <v>64319.02947287614</v>
      </c>
      <c r="H14" s="117">
        <f>SUM(F15:F21)</f>
        <v>14.696789478310057</v>
      </c>
      <c r="I14" s="79"/>
      <c r="J14" s="79"/>
      <c r="K14" s="77"/>
      <c r="L14" s="77"/>
      <c r="M14" s="77"/>
    </row>
    <row r="15" spans="1:13" ht="31.5">
      <c r="A15" s="118" t="s">
        <v>139</v>
      </c>
      <c r="B15" s="119">
        <v>2</v>
      </c>
      <c r="C15" s="120" t="s">
        <v>136</v>
      </c>
      <c r="D15" s="121">
        <v>4745.115222070341</v>
      </c>
      <c r="E15" s="122">
        <f aca="true" t="shared" si="0" ref="E15:E21">D15/$G$10/12</f>
        <v>0.7814748389443907</v>
      </c>
      <c r="F15" s="123">
        <f aca="true" t="shared" si="1" ref="F15:F21">D15/$H$10/12</f>
        <v>1.0842508047871176</v>
      </c>
      <c r="G15" s="110"/>
      <c r="H15" s="77"/>
      <c r="I15" s="79">
        <v>1.3</v>
      </c>
      <c r="J15" s="79" t="s">
        <v>137</v>
      </c>
      <c r="K15" s="77"/>
      <c r="L15" s="77"/>
      <c r="M15" s="124"/>
    </row>
    <row r="16" spans="1:13" ht="31.5">
      <c r="A16" s="105" t="s">
        <v>140</v>
      </c>
      <c r="B16" s="106">
        <v>2</v>
      </c>
      <c r="C16" s="125" t="s">
        <v>136</v>
      </c>
      <c r="D16" s="126">
        <v>5567.262815448602</v>
      </c>
      <c r="E16" s="122">
        <f t="shared" si="0"/>
        <v>0.9168746402253957</v>
      </c>
      <c r="F16" s="123">
        <f t="shared" si="1"/>
        <v>1.2721101397149717</v>
      </c>
      <c r="G16" s="110"/>
      <c r="H16" s="77"/>
      <c r="I16" s="79"/>
      <c r="J16" s="79"/>
      <c r="K16" s="77"/>
      <c r="L16" s="77"/>
      <c r="M16" s="77"/>
    </row>
    <row r="17" spans="1:13" ht="31.5">
      <c r="A17" s="105" t="s">
        <v>141</v>
      </c>
      <c r="B17" s="106"/>
      <c r="C17" s="125" t="s">
        <v>136</v>
      </c>
      <c r="D17" s="126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</row>
    <row r="18" spans="1:13" ht="31.5">
      <c r="A18" s="105" t="s">
        <v>142</v>
      </c>
      <c r="B18" s="106">
        <v>2</v>
      </c>
      <c r="C18" s="125" t="s">
        <v>136</v>
      </c>
      <c r="D18" s="126">
        <v>16257.25980932297</v>
      </c>
      <c r="E18" s="122">
        <f t="shared" si="0"/>
        <v>2.6774143295986446</v>
      </c>
      <c r="F18" s="123">
        <f t="shared" si="1"/>
        <v>3.714756377233107</v>
      </c>
      <c r="G18" s="77"/>
      <c r="H18" s="77"/>
      <c r="I18" s="79"/>
      <c r="J18" s="79"/>
      <c r="K18" s="77"/>
      <c r="L18" s="77"/>
      <c r="M18" s="77"/>
    </row>
    <row r="19" spans="1:13" ht="60">
      <c r="A19" s="105" t="s">
        <v>143</v>
      </c>
      <c r="B19" s="127">
        <v>1</v>
      </c>
      <c r="C19" s="128" t="s">
        <v>144</v>
      </c>
      <c r="D19" s="126">
        <v>22606.979826034225</v>
      </c>
      <c r="E19" s="122">
        <f t="shared" si="0"/>
        <v>3.7231521452625533</v>
      </c>
      <c r="F19" s="123">
        <f t="shared" si="1"/>
        <v>5.1656566643895045</v>
      </c>
      <c r="G19" s="110"/>
      <c r="H19" s="77"/>
      <c r="I19" s="79"/>
      <c r="J19" s="79"/>
      <c r="K19" s="77"/>
      <c r="L19" s="77"/>
      <c r="M19" s="77"/>
    </row>
    <row r="20" spans="1:13" ht="31.5">
      <c r="A20" s="105" t="s">
        <v>145</v>
      </c>
      <c r="B20" s="129">
        <v>10.916666666666666</v>
      </c>
      <c r="C20" s="107" t="s">
        <v>146</v>
      </c>
      <c r="D20" s="126">
        <v>1247.9715</v>
      </c>
      <c r="E20" s="122">
        <f t="shared" si="0"/>
        <v>0.20552890316205533</v>
      </c>
      <c r="F20" s="123">
        <f t="shared" si="1"/>
        <v>0.285159377570606</v>
      </c>
      <c r="G20" s="110"/>
      <c r="H20" s="77"/>
      <c r="I20" s="79"/>
      <c r="J20" s="79"/>
      <c r="K20" s="77"/>
      <c r="L20" s="77"/>
      <c r="M20" s="77"/>
    </row>
    <row r="21" spans="1:13" ht="31.5">
      <c r="A21" s="130" t="s">
        <v>147</v>
      </c>
      <c r="B21" s="131">
        <v>6</v>
      </c>
      <c r="C21" s="132" t="s">
        <v>136</v>
      </c>
      <c r="D21" s="133">
        <v>13894.4403</v>
      </c>
      <c r="E21" s="134">
        <f t="shared" si="0"/>
        <v>2.288280681818182</v>
      </c>
      <c r="F21" s="123">
        <f t="shared" si="1"/>
        <v>3.174856114614752</v>
      </c>
      <c r="G21" s="110"/>
      <c r="H21" s="77"/>
      <c r="I21" s="79"/>
      <c r="J21" s="79"/>
      <c r="K21" s="77"/>
      <c r="L21" s="77"/>
      <c r="M21" s="77"/>
    </row>
    <row r="22" spans="1:13" ht="15">
      <c r="A22" s="135" t="s">
        <v>148</v>
      </c>
      <c r="B22" s="136"/>
      <c r="C22" s="136"/>
      <c r="D22" s="137"/>
      <c r="E22" s="138"/>
      <c r="F22" s="139"/>
      <c r="G22" s="140">
        <f>SUM(D23:D27)</f>
        <v>33370.78835537167</v>
      </c>
      <c r="H22" s="141">
        <f>SUM(F23:F27)</f>
        <v>7.62516871295395</v>
      </c>
      <c r="I22" s="79"/>
      <c r="J22" s="79"/>
      <c r="K22" s="77"/>
      <c r="L22" s="77"/>
      <c r="M22" s="77"/>
    </row>
    <row r="23" spans="1:13" ht="31.5">
      <c r="A23" s="118" t="s">
        <v>149</v>
      </c>
      <c r="B23" s="119">
        <v>1</v>
      </c>
      <c r="C23" s="120" t="s">
        <v>150</v>
      </c>
      <c r="D23" s="142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  <c r="M23" s="77"/>
    </row>
    <row r="24" spans="1:13" ht="78.75">
      <c r="A24" s="143" t="s">
        <v>151</v>
      </c>
      <c r="B24" s="106">
        <v>2</v>
      </c>
      <c r="C24" s="125" t="s">
        <v>150</v>
      </c>
      <c r="D24" s="142">
        <v>28304.510007049896</v>
      </c>
      <c r="E24" s="122">
        <f>D24/$G$10/12</f>
        <v>4.661480567695964</v>
      </c>
      <c r="F24" s="123">
        <f>D24/$H$10/12</f>
        <v>6.467532676869092</v>
      </c>
      <c r="G24" s="110"/>
      <c r="H24" s="77"/>
      <c r="I24" s="144" t="s">
        <v>152</v>
      </c>
      <c r="J24" s="145" t="s">
        <v>153</v>
      </c>
      <c r="K24" s="77"/>
      <c r="L24" s="77"/>
      <c r="M24" s="77"/>
    </row>
    <row r="25" spans="1:13" ht="47.25">
      <c r="A25" s="105" t="s">
        <v>154</v>
      </c>
      <c r="B25" s="127">
        <v>1</v>
      </c>
      <c r="C25" s="146" t="s">
        <v>155</v>
      </c>
      <c r="D25" s="142">
        <v>1663.346927842095</v>
      </c>
      <c r="E25" s="122">
        <f>D25/$G$10/12</f>
        <v>0.27393724108071393</v>
      </c>
      <c r="F25" s="123">
        <f>D25/$H$10/12</f>
        <v>0.38007196047941116</v>
      </c>
      <c r="G25" s="77"/>
      <c r="H25" s="77"/>
      <c r="I25" s="79">
        <v>0.38</v>
      </c>
      <c r="J25" s="79" t="s">
        <v>137</v>
      </c>
      <c r="K25" s="77"/>
      <c r="L25" s="77"/>
      <c r="M25" s="77"/>
    </row>
    <row r="26" spans="1:13" ht="63">
      <c r="A26" s="105" t="s">
        <v>156</v>
      </c>
      <c r="B26" s="106">
        <v>2</v>
      </c>
      <c r="C26" s="125" t="s">
        <v>150</v>
      </c>
      <c r="D26" s="142">
        <v>2447.4435767763143</v>
      </c>
      <c r="E26" s="122">
        <f>D26/$G$10/12</f>
        <v>0.40307041778266045</v>
      </c>
      <c r="F26" s="123">
        <f>D26/$H$10/12</f>
        <v>0.5592367189416677</v>
      </c>
      <c r="G26" s="110"/>
      <c r="H26" s="77"/>
      <c r="I26" s="144" t="s">
        <v>157</v>
      </c>
      <c r="J26" s="145" t="s">
        <v>158</v>
      </c>
      <c r="K26" s="77"/>
      <c r="L26" s="77"/>
      <c r="M26" s="77"/>
    </row>
    <row r="27" spans="1:13" ht="31.5">
      <c r="A27" s="130" t="s">
        <v>159</v>
      </c>
      <c r="B27" s="131">
        <v>1</v>
      </c>
      <c r="C27" s="132" t="s">
        <v>160</v>
      </c>
      <c r="D27" s="142">
        <v>955.4878437033636</v>
      </c>
      <c r="E27" s="122">
        <f>D27/$G$10/12</f>
        <v>0.15735965805391364</v>
      </c>
      <c r="F27" s="123">
        <f>D27/$H$10/12</f>
        <v>0.2183273566637793</v>
      </c>
      <c r="G27" s="110"/>
      <c r="H27" s="77"/>
      <c r="I27" s="79">
        <v>1.82</v>
      </c>
      <c r="J27" s="79" t="s">
        <v>161</v>
      </c>
      <c r="K27" s="77"/>
      <c r="L27" s="77"/>
      <c r="M27" s="77"/>
    </row>
    <row r="28" spans="1:13" ht="15">
      <c r="A28" s="147" t="s">
        <v>162</v>
      </c>
      <c r="B28" s="148"/>
      <c r="C28" s="148"/>
      <c r="D28" s="149"/>
      <c r="E28" s="148"/>
      <c r="F28" s="150"/>
      <c r="G28" s="151">
        <f>SUM(D29:D39)</f>
        <v>10380.622969700287</v>
      </c>
      <c r="H28" s="152">
        <f>SUM(F29:F39)</f>
        <v>2.3719547961110243</v>
      </c>
      <c r="I28" s="79"/>
      <c r="J28" s="79"/>
      <c r="K28" s="77"/>
      <c r="L28" s="77"/>
      <c r="M28" s="77"/>
    </row>
    <row r="29" spans="1:13" ht="30">
      <c r="A29" s="246" t="s">
        <v>163</v>
      </c>
      <c r="B29" s="248" t="s">
        <v>164</v>
      </c>
      <c r="C29" s="249"/>
      <c r="D29" s="142"/>
      <c r="E29" s="122"/>
      <c r="F29" s="123">
        <f aca="true" t="shared" si="2" ref="F29:F39">D29/$H$10/12</f>
        <v>0</v>
      </c>
      <c r="G29" s="153"/>
      <c r="H29" s="154"/>
      <c r="I29" s="144">
        <v>72.08</v>
      </c>
      <c r="J29" s="145" t="s">
        <v>165</v>
      </c>
      <c r="K29" s="154"/>
      <c r="L29" s="154"/>
      <c r="M29" s="154"/>
    </row>
    <row r="30" spans="1:13" ht="15.75">
      <c r="A30" s="247"/>
      <c r="B30" s="106">
        <v>2</v>
      </c>
      <c r="C30" s="155" t="s">
        <v>166</v>
      </c>
      <c r="D30" s="142">
        <v>0</v>
      </c>
      <c r="E30" s="122">
        <f>D30/$G$10/12</f>
        <v>0</v>
      </c>
      <c r="F30" s="123">
        <f t="shared" si="2"/>
        <v>0</v>
      </c>
      <c r="G30" s="153"/>
      <c r="H30" s="154"/>
      <c r="I30" s="156"/>
      <c r="J30" s="79"/>
      <c r="K30" s="154"/>
      <c r="L30" s="154"/>
      <c r="M30" s="154"/>
    </row>
    <row r="31" spans="1:13" ht="29.25" customHeight="1">
      <c r="A31" s="247"/>
      <c r="B31" s="250" t="s">
        <v>167</v>
      </c>
      <c r="C31" s="251"/>
      <c r="D31" s="142"/>
      <c r="E31" s="122"/>
      <c r="F31" s="123">
        <f t="shared" si="2"/>
        <v>0</v>
      </c>
      <c r="G31" s="153"/>
      <c r="H31" s="154"/>
      <c r="I31" s="156">
        <v>0.16</v>
      </c>
      <c r="J31" s="79" t="s">
        <v>161</v>
      </c>
      <c r="K31" s="154"/>
      <c r="L31" s="154"/>
      <c r="M31" s="154"/>
    </row>
    <row r="32" spans="1:13" ht="15.75">
      <c r="A32" s="247"/>
      <c r="B32" s="106">
        <v>2</v>
      </c>
      <c r="C32" s="155" t="s">
        <v>166</v>
      </c>
      <c r="D32" s="142">
        <v>1968.5127123822597</v>
      </c>
      <c r="E32" s="122">
        <f>D32/$G$10/12</f>
        <v>0.32419511073489127</v>
      </c>
      <c r="F32" s="123">
        <f t="shared" si="2"/>
        <v>0.44980182624583215</v>
      </c>
      <c r="G32" s="153"/>
      <c r="H32" s="154"/>
      <c r="I32" s="156"/>
      <c r="J32" s="79"/>
      <c r="K32" s="154"/>
      <c r="L32" s="154"/>
      <c r="M32" s="154"/>
    </row>
    <row r="33" spans="1:13" ht="29.25" customHeight="1">
      <c r="A33" s="247"/>
      <c r="B33" s="250" t="s">
        <v>168</v>
      </c>
      <c r="C33" s="251"/>
      <c r="D33" s="142"/>
      <c r="E33" s="122"/>
      <c r="F33" s="123">
        <f t="shared" si="2"/>
        <v>0</v>
      </c>
      <c r="G33" s="153"/>
      <c r="H33" s="154"/>
      <c r="I33" s="156"/>
      <c r="J33" s="79"/>
      <c r="K33" s="154"/>
      <c r="L33" s="154"/>
      <c r="M33" s="154"/>
    </row>
    <row r="34" spans="1:13" ht="15.75">
      <c r="A34" s="247"/>
      <c r="B34" s="106">
        <v>12</v>
      </c>
      <c r="C34" s="155" t="s">
        <v>166</v>
      </c>
      <c r="D34" s="142">
        <v>192.10007351943605</v>
      </c>
      <c r="E34" s="122">
        <f>D34/$G$10/12</f>
        <v>0.03163703450583598</v>
      </c>
      <c r="F34" s="123">
        <f t="shared" si="2"/>
        <v>0.04389454197958049</v>
      </c>
      <c r="G34" s="153"/>
      <c r="H34" s="154"/>
      <c r="I34" s="156"/>
      <c r="J34" s="79"/>
      <c r="K34" s="154"/>
      <c r="L34" s="154"/>
      <c r="M34" s="154"/>
    </row>
    <row r="35" spans="1:13" ht="30">
      <c r="A35" s="247"/>
      <c r="B35" s="250" t="s">
        <v>169</v>
      </c>
      <c r="C35" s="251"/>
      <c r="D35" s="142"/>
      <c r="E35" s="122"/>
      <c r="F35" s="123">
        <f t="shared" si="2"/>
        <v>0</v>
      </c>
      <c r="G35" s="153"/>
      <c r="H35" s="154"/>
      <c r="I35" s="144" t="s">
        <v>170</v>
      </c>
      <c r="J35" s="145" t="s">
        <v>171</v>
      </c>
      <c r="K35" s="154"/>
      <c r="L35" s="154"/>
      <c r="M35" s="154"/>
    </row>
    <row r="36" spans="1:13" ht="15.75">
      <c r="A36" s="247"/>
      <c r="B36" s="106">
        <v>12</v>
      </c>
      <c r="C36" s="155" t="s">
        <v>150</v>
      </c>
      <c r="D36" s="142">
        <v>447.8501837985903</v>
      </c>
      <c r="E36" s="122">
        <f>D36/$G$10/12</f>
        <v>0.07375661788514333</v>
      </c>
      <c r="F36" s="123">
        <f t="shared" si="2"/>
        <v>0.10233300973370586</v>
      </c>
      <c r="G36" s="153"/>
      <c r="H36" s="154"/>
      <c r="I36" s="156"/>
      <c r="J36" s="79"/>
      <c r="K36" s="154"/>
      <c r="L36" s="154"/>
      <c r="M36" s="154"/>
    </row>
    <row r="37" spans="1:13" ht="60.75" customHeight="1">
      <c r="A37" s="157" t="s">
        <v>172</v>
      </c>
      <c r="B37" s="240" t="s">
        <v>173</v>
      </c>
      <c r="C37" s="241"/>
      <c r="D37" s="142">
        <v>5464.8</v>
      </c>
      <c r="E37" s="122">
        <f>D37/$G$10/12</f>
        <v>0.9</v>
      </c>
      <c r="F37" s="123">
        <f t="shared" si="2"/>
        <v>1.2486975596380587</v>
      </c>
      <c r="G37" s="153"/>
      <c r="H37" s="154"/>
      <c r="I37" s="156">
        <v>0.97</v>
      </c>
      <c r="J37" s="79" t="s">
        <v>137</v>
      </c>
      <c r="K37" s="154"/>
      <c r="L37" s="154"/>
      <c r="M37" s="154"/>
    </row>
    <row r="38" spans="1:13" ht="15.75">
      <c r="A38" s="158" t="s">
        <v>174</v>
      </c>
      <c r="B38" s="159">
        <v>1</v>
      </c>
      <c r="C38" s="29" t="s">
        <v>150</v>
      </c>
      <c r="D38" s="142">
        <v>1092.96</v>
      </c>
      <c r="E38" s="122">
        <f>D38/$G$10/12</f>
        <v>0.18000000000000002</v>
      </c>
      <c r="F38" s="123">
        <f t="shared" si="2"/>
        <v>0.24973951192761176</v>
      </c>
      <c r="G38" s="153"/>
      <c r="H38" s="154"/>
      <c r="I38" s="242">
        <v>1.46</v>
      </c>
      <c r="J38" s="242" t="s">
        <v>137</v>
      </c>
      <c r="K38" s="154"/>
      <c r="L38" s="154"/>
      <c r="M38" s="154"/>
    </row>
    <row r="39" spans="1:13" ht="15.75">
      <c r="A39" s="158" t="s">
        <v>175</v>
      </c>
      <c r="B39" s="160">
        <v>1</v>
      </c>
      <c r="C39" s="31" t="s">
        <v>150</v>
      </c>
      <c r="D39" s="142">
        <v>1214.4</v>
      </c>
      <c r="E39" s="122">
        <f>D39/$G$10/12</f>
        <v>0.20000000000000004</v>
      </c>
      <c r="F39" s="123">
        <f t="shared" si="2"/>
        <v>0.2774883465862353</v>
      </c>
      <c r="G39" s="153"/>
      <c r="H39" s="154"/>
      <c r="I39" s="242"/>
      <c r="J39" s="242"/>
      <c r="K39" s="154"/>
      <c r="L39" s="154"/>
      <c r="M39" s="154"/>
    </row>
    <row r="40" spans="1:13" ht="15">
      <c r="A40" s="161" t="s">
        <v>176</v>
      </c>
      <c r="B40" s="162"/>
      <c r="C40" s="162"/>
      <c r="D40" s="163">
        <f>SUM(D13:D39)</f>
        <v>108070.4407979481</v>
      </c>
      <c r="E40" s="163">
        <f>SUM(E13:E39)</f>
        <v>17.798162186750336</v>
      </c>
      <c r="F40" s="164"/>
      <c r="G40" s="165"/>
      <c r="H40" s="166"/>
      <c r="I40" s="79"/>
      <c r="J40" s="79"/>
      <c r="K40" s="77"/>
      <c r="L40" s="77"/>
      <c r="M40" s="77"/>
    </row>
    <row r="41" spans="1:13" ht="15.75">
      <c r="A41" s="167" t="s">
        <v>177</v>
      </c>
      <c r="B41" s="168"/>
      <c r="C41" s="168"/>
      <c r="D41" s="169">
        <f>D40*0.1</f>
        <v>10807.04407979481</v>
      </c>
      <c r="E41" s="168"/>
      <c r="F41" s="170"/>
      <c r="G41" s="171"/>
      <c r="H41" s="172"/>
      <c r="I41" s="79"/>
      <c r="J41" s="79"/>
      <c r="K41" s="77"/>
      <c r="L41" s="77"/>
      <c r="M41" s="77"/>
    </row>
    <row r="42" spans="1:13" ht="15.75">
      <c r="A42" s="161" t="s">
        <v>178</v>
      </c>
      <c r="B42" s="162"/>
      <c r="C42" s="162"/>
      <c r="D42" s="173">
        <f>D40+D41</f>
        <v>118877.48487774291</v>
      </c>
      <c r="E42" s="174">
        <f>D42/$G$10/12</f>
        <v>19.57797840542538</v>
      </c>
      <c r="F42" s="164"/>
      <c r="G42" s="175">
        <f>G12+G14+G22+G28+G40+D41</f>
        <v>118877.4848777429</v>
      </c>
      <c r="H42" s="166"/>
      <c r="I42" s="79"/>
      <c r="J42" s="79"/>
      <c r="K42" s="77"/>
      <c r="L42" s="77"/>
      <c r="M42" s="77"/>
    </row>
    <row r="43" spans="1:13" ht="15.75">
      <c r="A43" s="176"/>
      <c r="B43" s="177"/>
      <c r="C43" s="177"/>
      <c r="D43" s="178"/>
      <c r="E43" s="179"/>
      <c r="F43" s="180"/>
      <c r="G43" s="181"/>
      <c r="H43" s="181"/>
      <c r="I43" s="90"/>
      <c r="J43" s="79"/>
      <c r="K43" s="182"/>
      <c r="L43" s="182"/>
      <c r="M43" s="182"/>
    </row>
    <row r="44" spans="1:13" ht="15.75" hidden="1">
      <c r="A44" s="183" t="s">
        <v>179</v>
      </c>
      <c r="B44" s="184">
        <f>G10-C44</f>
        <v>0</v>
      </c>
      <c r="C44" s="183">
        <v>506</v>
      </c>
      <c r="D44" s="185">
        <v>160151.18817426986</v>
      </c>
      <c r="E44" s="186">
        <f>D44/C44/12</f>
        <v>26.375360371256566</v>
      </c>
      <c r="F44" s="187"/>
      <c r="G44" s="188" t="s">
        <v>180</v>
      </c>
      <c r="H44" s="189">
        <f>E42/E44</f>
        <v>0.7422828780288871</v>
      </c>
      <c r="I44" s="79"/>
      <c r="J44" s="79"/>
      <c r="K44" s="77" t="s">
        <v>180</v>
      </c>
      <c r="L44" s="77"/>
      <c r="M44" s="77"/>
    </row>
    <row r="45" spans="1:13" ht="15.75" hidden="1">
      <c r="A45" s="77"/>
      <c r="B45" s="77"/>
      <c r="C45" s="77"/>
      <c r="D45" s="190">
        <f>D44/1.18</f>
        <v>135721.3459103982</v>
      </c>
      <c r="E45" s="191">
        <f>E44/1.18</f>
        <v>22.35200031462421</v>
      </c>
      <c r="F45" s="192"/>
      <c r="G45" s="193" t="s">
        <v>181</v>
      </c>
      <c r="H45" s="194">
        <f>E42/E45</f>
        <v>0.8758937960740868</v>
      </c>
      <c r="I45" s="79"/>
      <c r="J45" s="79"/>
      <c r="K45" s="77"/>
      <c r="L45" s="77"/>
      <c r="M45" s="77"/>
    </row>
    <row r="46" spans="1:13" ht="15.75" hidden="1">
      <c r="A46" s="77"/>
      <c r="B46" s="77"/>
      <c r="C46" s="77"/>
      <c r="D46" s="179"/>
      <c r="E46" s="179"/>
      <c r="F46" s="195"/>
      <c r="G46" s="107"/>
      <c r="H46" s="196"/>
      <c r="I46" s="79"/>
      <c r="J46" s="79"/>
      <c r="K46" s="77" t="s">
        <v>182</v>
      </c>
      <c r="L46" s="77"/>
      <c r="M46" s="77"/>
    </row>
    <row r="47" spans="1:13" ht="15" hidden="1">
      <c r="A47" s="77"/>
      <c r="B47" s="77"/>
      <c r="C47" s="77"/>
      <c r="D47" s="197">
        <f>E47*G10*12</f>
        <v>61084.32000000001</v>
      </c>
      <c r="E47" s="197">
        <v>10.06</v>
      </c>
      <c r="F47" s="197"/>
      <c r="G47" s="197" t="s">
        <v>182</v>
      </c>
      <c r="H47" s="198">
        <f>E42/E47</f>
        <v>1.9461211138593817</v>
      </c>
      <c r="I47" s="79"/>
      <c r="J47" s="79"/>
      <c r="K47" s="77" t="s">
        <v>183</v>
      </c>
      <c r="L47" s="77"/>
      <c r="M47" s="77"/>
    </row>
    <row r="48" spans="1:13" ht="15" hidden="1">
      <c r="A48" s="77"/>
      <c r="B48" s="77"/>
      <c r="C48" s="77"/>
      <c r="D48" s="199">
        <f>D42-D47</f>
        <v>57793.16487774291</v>
      </c>
      <c r="E48" s="199">
        <f>E42-E47</f>
        <v>9.51797840542538</v>
      </c>
      <c r="F48" s="200"/>
      <c r="G48" s="200" t="s">
        <v>184</v>
      </c>
      <c r="H48" s="77"/>
      <c r="I48" s="79"/>
      <c r="J48" s="79"/>
      <c r="K48" s="77"/>
      <c r="L48" s="77"/>
      <c r="M48" s="77"/>
    </row>
    <row r="49" spans="1:13" ht="15" hidden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  <c r="M49" s="77"/>
    </row>
    <row r="50" spans="1:13" ht="15" hidden="1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</row>
    <row r="51" spans="1:13" ht="15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</row>
    <row r="52" spans="1:13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</row>
    <row r="53" spans="1:13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</row>
    <row r="54" spans="1:13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</row>
    <row r="55" spans="1:13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</row>
    <row r="56" spans="1:13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</row>
    <row r="57" spans="1:13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</row>
    <row r="58" spans="1:13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</row>
    <row r="59" spans="1:13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</row>
    <row r="60" spans="1:13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</row>
    <row r="61" spans="1:13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</row>
    <row r="62" spans="1:13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</row>
    <row r="63" spans="1:13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</row>
    <row r="64" spans="1:13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</row>
    <row r="65" spans="1:13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</row>
    <row r="66" spans="1:13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</row>
    <row r="67" spans="1:13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</row>
    <row r="68" spans="1:13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</row>
    <row r="69" spans="1:13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</row>
    <row r="70" spans="1:13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</row>
    <row r="71" spans="1:13" ht="15">
      <c r="A71" s="77"/>
      <c r="B71" s="77"/>
      <c r="C71" s="77"/>
      <c r="D71" s="77"/>
      <c r="E71" s="77"/>
      <c r="F71" s="77"/>
      <c r="G71" s="77"/>
      <c r="H71" s="77"/>
      <c r="I71" s="79"/>
      <c r="J71" s="79"/>
      <c r="K71" s="77"/>
      <c r="L71" s="77"/>
      <c r="M71" s="77"/>
    </row>
    <row r="72" spans="1:13" ht="15">
      <c r="A72" s="77"/>
      <c r="B72" s="77"/>
      <c r="C72" s="77"/>
      <c r="D72" s="77"/>
      <c r="E72" s="77"/>
      <c r="F72" s="77"/>
      <c r="G72" s="77"/>
      <c r="H72" s="77"/>
      <c r="I72" s="79"/>
      <c r="J72" s="79"/>
      <c r="K72" s="77"/>
      <c r="L72" s="77"/>
      <c r="M72" s="77"/>
    </row>
    <row r="73" spans="1:13" ht="15">
      <c r="A73" s="77"/>
      <c r="B73" s="77"/>
      <c r="C73" s="77"/>
      <c r="D73" s="77"/>
      <c r="E73" s="77"/>
      <c r="F73" s="77"/>
      <c r="G73" s="77"/>
      <c r="H73" s="77"/>
      <c r="I73" s="79"/>
      <c r="J73" s="79"/>
      <c r="K73" s="77"/>
      <c r="L73" s="77"/>
      <c r="M73" s="77"/>
    </row>
    <row r="74" spans="1:13" ht="15">
      <c r="A74" s="77"/>
      <c r="B74" s="77"/>
      <c r="C74" s="77"/>
      <c r="D74" s="77"/>
      <c r="E74" s="77"/>
      <c r="F74" s="77"/>
      <c r="G74" s="77"/>
      <c r="H74" s="77"/>
      <c r="I74" s="79"/>
      <c r="J74" s="79"/>
      <c r="K74" s="77"/>
      <c r="L74" s="77"/>
      <c r="M74" s="77"/>
    </row>
    <row r="75" spans="1:13" ht="15">
      <c r="A75" s="77"/>
      <c r="B75" s="77"/>
      <c r="C75" s="77"/>
      <c r="D75" s="77"/>
      <c r="E75" s="77"/>
      <c r="F75" s="77"/>
      <c r="G75" s="77"/>
      <c r="H75" s="77"/>
      <c r="I75" s="79"/>
      <c r="J75" s="79"/>
      <c r="K75" s="77"/>
      <c r="L75" s="77"/>
      <c r="M75" s="77"/>
    </row>
    <row r="76" spans="1:13" ht="15">
      <c r="A76" s="77"/>
      <c r="B76" s="77"/>
      <c r="C76" s="77"/>
      <c r="D76" s="77"/>
      <c r="E76" s="77"/>
      <c r="F76" s="77"/>
      <c r="G76" s="77"/>
      <c r="H76" s="77"/>
      <c r="I76" s="79"/>
      <c r="J76" s="79"/>
      <c r="K76" s="77"/>
      <c r="L76" s="77"/>
      <c r="M76" s="77"/>
    </row>
    <row r="77" spans="1:13" ht="15">
      <c r="A77" s="77"/>
      <c r="B77" s="77"/>
      <c r="C77" s="77"/>
      <c r="D77" s="77"/>
      <c r="E77" s="77"/>
      <c r="F77" s="77"/>
      <c r="G77" s="77"/>
      <c r="H77" s="77"/>
      <c r="I77" s="79"/>
      <c r="J77" s="79"/>
      <c r="K77" s="77"/>
      <c r="L77" s="77"/>
      <c r="M77" s="77"/>
    </row>
    <row r="78" spans="1:13" ht="15">
      <c r="A78" s="77"/>
      <c r="B78" s="77"/>
      <c r="C78" s="77"/>
      <c r="D78" s="77"/>
      <c r="E78" s="77"/>
      <c r="F78" s="77"/>
      <c r="G78" s="77"/>
      <c r="H78" s="77"/>
      <c r="I78" s="79"/>
      <c r="J78" s="79"/>
      <c r="K78" s="77"/>
      <c r="L78" s="77"/>
      <c r="M78" s="77"/>
    </row>
    <row r="79" spans="1:13" ht="15">
      <c r="A79" s="77"/>
      <c r="B79" s="77"/>
      <c r="C79" s="77"/>
      <c r="D79" s="77"/>
      <c r="E79" s="77"/>
      <c r="F79" s="77"/>
      <c r="G79" s="77"/>
      <c r="H79" s="77"/>
      <c r="I79" s="79"/>
      <c r="J79" s="79"/>
      <c r="K79" s="77"/>
      <c r="L79" s="77"/>
      <c r="M79" s="77"/>
    </row>
    <row r="80" spans="1:13" ht="15">
      <c r="A80" s="77"/>
      <c r="B80" s="77"/>
      <c r="C80" s="77"/>
      <c r="D80" s="77"/>
      <c r="E80" s="77"/>
      <c r="F80" s="77"/>
      <c r="G80" s="77"/>
      <c r="H80" s="77"/>
      <c r="I80" s="79"/>
      <c r="J80" s="79"/>
      <c r="K80" s="77"/>
      <c r="L80" s="77"/>
      <c r="M80" s="77"/>
    </row>
    <row r="81" spans="1:13" ht="15">
      <c r="A81" s="77"/>
      <c r="B81" s="77"/>
      <c r="C81" s="77"/>
      <c r="D81" s="77"/>
      <c r="E81" s="77"/>
      <c r="F81" s="77"/>
      <c r="G81" s="77"/>
      <c r="H81" s="77"/>
      <c r="I81" s="79"/>
      <c r="J81" s="79"/>
      <c r="K81" s="77"/>
      <c r="L81" s="77"/>
      <c r="M81" s="77"/>
    </row>
    <row r="82" spans="1:13" ht="15">
      <c r="A82" s="77"/>
      <c r="B82" s="77"/>
      <c r="C82" s="77"/>
      <c r="D82" s="77"/>
      <c r="E82" s="77"/>
      <c r="F82" s="77"/>
      <c r="G82" s="77"/>
      <c r="H82" s="77"/>
      <c r="I82" s="79"/>
      <c r="J82" s="79"/>
      <c r="K82" s="77"/>
      <c r="L82" s="77"/>
      <c r="M82" s="77"/>
    </row>
    <row r="83" spans="1:13" ht="15">
      <c r="A83" s="77"/>
      <c r="B83" s="77"/>
      <c r="C83" s="77"/>
      <c r="D83" s="77"/>
      <c r="E83" s="77"/>
      <c r="F83" s="77"/>
      <c r="G83" s="77"/>
      <c r="H83" s="77"/>
      <c r="I83" s="79"/>
      <c r="J83" s="79"/>
      <c r="K83" s="77"/>
      <c r="L83" s="77"/>
      <c r="M83" s="77"/>
    </row>
    <row r="84" spans="1:13" ht="15">
      <c r="A84" s="77"/>
      <c r="B84" s="77"/>
      <c r="C84" s="77"/>
      <c r="D84" s="77"/>
      <c r="E84" s="77"/>
      <c r="F84" s="77"/>
      <c r="G84" s="77"/>
      <c r="H84" s="77"/>
      <c r="I84" s="79"/>
      <c r="J84" s="79"/>
      <c r="K84" s="77"/>
      <c r="L84" s="77"/>
      <c r="M84" s="77"/>
    </row>
    <row r="85" spans="1:13" ht="15">
      <c r="A85" s="77"/>
      <c r="B85" s="77"/>
      <c r="C85" s="77"/>
      <c r="D85" s="77"/>
      <c r="E85" s="77"/>
      <c r="F85" s="77"/>
      <c r="G85" s="77"/>
      <c r="H85" s="77"/>
      <c r="I85" s="79"/>
      <c r="J85" s="79"/>
      <c r="K85" s="77"/>
      <c r="L85" s="77"/>
      <c r="M85" s="77"/>
    </row>
    <row r="86" spans="1:13" ht="15">
      <c r="A86" s="77"/>
      <c r="B86" s="77"/>
      <c r="C86" s="77"/>
      <c r="D86" s="77"/>
      <c r="E86" s="77"/>
      <c r="F86" s="77"/>
      <c r="G86" s="77"/>
      <c r="H86" s="77"/>
      <c r="I86" s="79"/>
      <c r="J86" s="79"/>
      <c r="K86" s="77"/>
      <c r="L86" s="77"/>
      <c r="M86" s="77"/>
    </row>
    <row r="87" spans="1:13" ht="15">
      <c r="A87" s="77"/>
      <c r="B87" s="77"/>
      <c r="C87" s="77"/>
      <c r="D87" s="77"/>
      <c r="E87" s="77"/>
      <c r="F87" s="77"/>
      <c r="G87" s="77"/>
      <c r="H87" s="77"/>
      <c r="I87" s="79"/>
      <c r="J87" s="79"/>
      <c r="K87" s="77"/>
      <c r="L87" s="77"/>
      <c r="M87" s="77"/>
    </row>
    <row r="88" spans="1:13" ht="15">
      <c r="A88" s="77"/>
      <c r="B88" s="77"/>
      <c r="C88" s="77"/>
      <c r="D88" s="77"/>
      <c r="E88" s="77"/>
      <c r="F88" s="77"/>
      <c r="G88" s="77"/>
      <c r="H88" s="77"/>
      <c r="I88" s="79"/>
      <c r="J88" s="79"/>
      <c r="K88" s="77"/>
      <c r="L88" s="77"/>
      <c r="M88" s="77"/>
    </row>
    <row r="89" spans="1:13" ht="15">
      <c r="A89" s="77"/>
      <c r="B89" s="77"/>
      <c r="C89" s="77"/>
      <c r="D89" s="77"/>
      <c r="E89" s="77"/>
      <c r="F89" s="77"/>
      <c r="G89" s="77"/>
      <c r="H89" s="77"/>
      <c r="I89" s="79"/>
      <c r="J89" s="79"/>
      <c r="K89" s="77"/>
      <c r="L89" s="77"/>
      <c r="M89" s="77"/>
    </row>
    <row r="90" spans="1:13" ht="15">
      <c r="A90" s="77"/>
      <c r="B90" s="77"/>
      <c r="C90" s="77"/>
      <c r="D90" s="77"/>
      <c r="E90" s="77"/>
      <c r="F90" s="77"/>
      <c r="G90" s="77"/>
      <c r="H90" s="77"/>
      <c r="I90" s="79"/>
      <c r="J90" s="79"/>
      <c r="K90" s="77"/>
      <c r="L90" s="77"/>
      <c r="M90" s="77"/>
    </row>
    <row r="91" spans="1:13" ht="15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7"/>
      <c r="L91" s="77"/>
      <c r="M91" s="77"/>
    </row>
    <row r="92" spans="1:13" ht="15">
      <c r="A92" s="77"/>
      <c r="B92" s="77"/>
      <c r="C92" s="77"/>
      <c r="D92" s="77"/>
      <c r="E92" s="77"/>
      <c r="F92" s="77"/>
      <c r="G92" s="77"/>
      <c r="H92" s="77"/>
      <c r="I92" s="79"/>
      <c r="J92" s="79"/>
      <c r="K92" s="77"/>
      <c r="L92" s="77"/>
      <c r="M92" s="77"/>
    </row>
    <row r="93" spans="1:13" ht="15">
      <c r="A93" s="77"/>
      <c r="B93" s="77"/>
      <c r="C93" s="77"/>
      <c r="D93" s="77"/>
      <c r="E93" s="77"/>
      <c r="F93" s="77"/>
      <c r="G93" s="77"/>
      <c r="H93" s="77"/>
      <c r="I93" s="79"/>
      <c r="J93" s="79"/>
      <c r="K93" s="77"/>
      <c r="L93" s="77"/>
      <c r="M93" s="77"/>
    </row>
    <row r="94" spans="1:13" ht="15">
      <c r="A94" s="77"/>
      <c r="B94" s="77"/>
      <c r="C94" s="77"/>
      <c r="D94" s="77"/>
      <c r="E94" s="77"/>
      <c r="F94" s="77"/>
      <c r="G94" s="77"/>
      <c r="H94" s="77"/>
      <c r="I94" s="79"/>
      <c r="J94" s="79"/>
      <c r="K94" s="77"/>
      <c r="L94" s="77"/>
      <c r="M94" s="77"/>
    </row>
    <row r="95" spans="1:13" ht="15">
      <c r="A95" s="77"/>
      <c r="B95" s="77"/>
      <c r="C95" s="77"/>
      <c r="D95" s="77"/>
      <c r="E95" s="77"/>
      <c r="F95" s="77"/>
      <c r="G95" s="77"/>
      <c r="H95" s="77"/>
      <c r="I95" s="79"/>
      <c r="J95" s="79"/>
      <c r="K95" s="77"/>
      <c r="L95" s="77"/>
      <c r="M95" s="77"/>
    </row>
    <row r="96" spans="1:13" ht="15">
      <c r="A96" s="77"/>
      <c r="B96" s="77"/>
      <c r="C96" s="77"/>
      <c r="D96" s="77"/>
      <c r="E96" s="77"/>
      <c r="F96" s="77"/>
      <c r="G96" s="77"/>
      <c r="H96" s="77"/>
      <c r="I96" s="79"/>
      <c r="J96" s="79"/>
      <c r="K96" s="77"/>
      <c r="L96" s="77"/>
      <c r="M96" s="77"/>
    </row>
    <row r="97" spans="1:13" ht="15">
      <c r="A97" s="77"/>
      <c r="B97" s="77"/>
      <c r="C97" s="77"/>
      <c r="D97" s="77"/>
      <c r="E97" s="77"/>
      <c r="F97" s="77"/>
      <c r="G97" s="77"/>
      <c r="H97" s="77"/>
      <c r="I97" s="79"/>
      <c r="J97" s="79"/>
      <c r="K97" s="77"/>
      <c r="L97" s="77"/>
      <c r="M97" s="77"/>
    </row>
    <row r="98" spans="1:13" ht="15">
      <c r="A98" s="77"/>
      <c r="B98" s="77"/>
      <c r="C98" s="77"/>
      <c r="D98" s="77"/>
      <c r="E98" s="77"/>
      <c r="F98" s="77"/>
      <c r="G98" s="77"/>
      <c r="H98" s="77"/>
      <c r="I98" s="79"/>
      <c r="J98" s="79"/>
      <c r="K98" s="77"/>
      <c r="L98" s="77"/>
      <c r="M98" s="77"/>
    </row>
    <row r="99" spans="1:13" ht="15">
      <c r="A99" s="77"/>
      <c r="B99" s="77"/>
      <c r="C99" s="77"/>
      <c r="D99" s="77"/>
      <c r="E99" s="77"/>
      <c r="F99" s="77"/>
      <c r="G99" s="77"/>
      <c r="H99" s="77"/>
      <c r="I99" s="79"/>
      <c r="J99" s="79"/>
      <c r="K99" s="77"/>
      <c r="L99" s="77"/>
      <c r="M99" s="77"/>
    </row>
    <row r="100" spans="1:13" ht="15">
      <c r="A100" s="77"/>
      <c r="B100" s="77"/>
      <c r="C100" s="77"/>
      <c r="D100" s="77"/>
      <c r="E100" s="77"/>
      <c r="F100" s="77"/>
      <c r="G100" s="77"/>
      <c r="H100" s="77"/>
      <c r="I100" s="79"/>
      <c r="J100" s="79"/>
      <c r="K100" s="77"/>
      <c r="L100" s="77"/>
      <c r="M100" s="77"/>
    </row>
    <row r="101" spans="1:13" ht="15">
      <c r="A101" s="77"/>
      <c r="B101" s="77"/>
      <c r="C101" s="77"/>
      <c r="D101" s="77"/>
      <c r="E101" s="77"/>
      <c r="F101" s="77"/>
      <c r="G101" s="77"/>
      <c r="H101" s="77"/>
      <c r="I101" s="79"/>
      <c r="J101" s="79"/>
      <c r="K101" s="77"/>
      <c r="L101" s="77"/>
      <c r="M101" s="77"/>
    </row>
    <row r="102" spans="1:13" ht="15">
      <c r="A102" s="77"/>
      <c r="B102" s="77"/>
      <c r="C102" s="77"/>
      <c r="D102" s="77"/>
      <c r="E102" s="77"/>
      <c r="F102" s="77"/>
      <c r="G102" s="77"/>
      <c r="H102" s="77"/>
      <c r="I102" s="79"/>
      <c r="J102" s="79"/>
      <c r="K102" s="77"/>
      <c r="L102" s="77"/>
      <c r="M102" s="77"/>
    </row>
    <row r="103" spans="1:13" ht="15">
      <c r="A103" s="77"/>
      <c r="B103" s="77"/>
      <c r="C103" s="77"/>
      <c r="D103" s="77"/>
      <c r="E103" s="77"/>
      <c r="F103" s="77"/>
      <c r="G103" s="77"/>
      <c r="H103" s="77"/>
      <c r="I103" s="79"/>
      <c r="J103" s="79"/>
      <c r="K103" s="77"/>
      <c r="L103" s="77"/>
      <c r="M103" s="77"/>
    </row>
    <row r="104" spans="1:13" ht="15">
      <c r="A104" s="77"/>
      <c r="B104" s="77"/>
      <c r="C104" s="77"/>
      <c r="D104" s="77"/>
      <c r="E104" s="77"/>
      <c r="F104" s="77"/>
      <c r="G104" s="77"/>
      <c r="H104" s="77"/>
      <c r="I104" s="79"/>
      <c r="J104" s="79"/>
      <c r="K104" s="77"/>
      <c r="L104" s="77"/>
      <c r="M104" s="77"/>
    </row>
    <row r="105" spans="1:13" ht="15">
      <c r="A105" s="77"/>
      <c r="B105" s="77"/>
      <c r="C105" s="77"/>
      <c r="D105" s="77"/>
      <c r="E105" s="77"/>
      <c r="F105" s="77"/>
      <c r="G105" s="77"/>
      <c r="H105" s="77"/>
      <c r="I105" s="79"/>
      <c r="J105" s="79"/>
      <c r="K105" s="77"/>
      <c r="L105" s="77"/>
      <c r="M105" s="77"/>
    </row>
    <row r="106" spans="1:13" ht="15">
      <c r="A106" s="77"/>
      <c r="B106" s="77"/>
      <c r="C106" s="77"/>
      <c r="D106" s="77"/>
      <c r="E106" s="77"/>
      <c r="F106" s="77"/>
      <c r="G106" s="77"/>
      <c r="H106" s="77"/>
      <c r="I106" s="79"/>
      <c r="J106" s="79"/>
      <c r="K106" s="77"/>
      <c r="L106" s="77"/>
      <c r="M106" s="77"/>
    </row>
    <row r="107" spans="1:13" ht="15">
      <c r="A107" s="77"/>
      <c r="B107" s="77"/>
      <c r="C107" s="77"/>
      <c r="D107" s="77"/>
      <c r="E107" s="77"/>
      <c r="F107" s="77"/>
      <c r="G107" s="77"/>
      <c r="H107" s="77"/>
      <c r="I107" s="79"/>
      <c r="J107" s="79"/>
      <c r="K107" s="77"/>
      <c r="L107" s="77"/>
      <c r="M107" s="77"/>
    </row>
    <row r="108" spans="1:13" ht="15">
      <c r="A108" s="77"/>
      <c r="B108" s="77"/>
      <c r="C108" s="77"/>
      <c r="D108" s="77"/>
      <c r="E108" s="77"/>
      <c r="F108" s="77"/>
      <c r="G108" s="77"/>
      <c r="H108" s="77"/>
      <c r="I108" s="79"/>
      <c r="J108" s="79"/>
      <c r="K108" s="77"/>
      <c r="L108" s="77"/>
      <c r="M108" s="77"/>
    </row>
    <row r="109" spans="1:13" ht="15">
      <c r="A109" s="77"/>
      <c r="B109" s="77"/>
      <c r="C109" s="77"/>
      <c r="D109" s="77"/>
      <c r="E109" s="77"/>
      <c r="F109" s="77"/>
      <c r="G109" s="77"/>
      <c r="H109" s="77"/>
      <c r="I109" s="79"/>
      <c r="J109" s="79"/>
      <c r="K109" s="77"/>
      <c r="L109" s="77"/>
      <c r="M109" s="77"/>
    </row>
    <row r="110" spans="1:13" ht="15">
      <c r="A110" s="77"/>
      <c r="B110" s="77"/>
      <c r="C110" s="77"/>
      <c r="D110" s="77"/>
      <c r="E110" s="77"/>
      <c r="F110" s="77"/>
      <c r="G110" s="77"/>
      <c r="H110" s="77"/>
      <c r="I110" s="79"/>
      <c r="J110" s="79"/>
      <c r="K110" s="77"/>
      <c r="L110" s="77"/>
      <c r="M110" s="77"/>
    </row>
    <row r="111" spans="1:13" ht="15">
      <c r="A111" s="77"/>
      <c r="B111" s="77"/>
      <c r="C111" s="77"/>
      <c r="D111" s="77"/>
      <c r="E111" s="77"/>
      <c r="F111" s="77"/>
      <c r="G111" s="77"/>
      <c r="H111" s="77"/>
      <c r="I111" s="79"/>
      <c r="J111" s="79"/>
      <c r="K111" s="77"/>
      <c r="L111" s="77"/>
      <c r="M111" s="77"/>
    </row>
    <row r="112" spans="1:13" ht="15">
      <c r="A112" s="77"/>
      <c r="B112" s="77"/>
      <c r="C112" s="77"/>
      <c r="D112" s="77"/>
      <c r="E112" s="77"/>
      <c r="F112" s="77"/>
      <c r="G112" s="77"/>
      <c r="H112" s="77"/>
      <c r="I112" s="79"/>
      <c r="J112" s="79"/>
      <c r="K112" s="77"/>
      <c r="L112" s="77"/>
      <c r="M112" s="77"/>
    </row>
    <row r="113" spans="1:13" ht="15">
      <c r="A113" s="77"/>
      <c r="B113" s="77"/>
      <c r="C113" s="77"/>
      <c r="D113" s="77"/>
      <c r="E113" s="77"/>
      <c r="F113" s="77"/>
      <c r="G113" s="77"/>
      <c r="H113" s="77"/>
      <c r="I113" s="79"/>
      <c r="J113" s="79"/>
      <c r="K113" s="77"/>
      <c r="L113" s="77"/>
      <c r="M113" s="77"/>
    </row>
    <row r="114" spans="1:13" ht="15">
      <c r="A114" s="77"/>
      <c r="B114" s="77"/>
      <c r="C114" s="77"/>
      <c r="D114" s="77"/>
      <c r="E114" s="77"/>
      <c r="F114" s="77"/>
      <c r="G114" s="77"/>
      <c r="H114" s="77"/>
      <c r="I114" s="79"/>
      <c r="J114" s="79"/>
      <c r="K114" s="77"/>
      <c r="L114" s="77"/>
      <c r="M114" s="77"/>
    </row>
    <row r="115" spans="1:13" ht="15">
      <c r="A115" s="77"/>
      <c r="B115" s="77"/>
      <c r="C115" s="77"/>
      <c r="D115" s="77"/>
      <c r="E115" s="77"/>
      <c r="F115" s="77"/>
      <c r="G115" s="77"/>
      <c r="H115" s="77"/>
      <c r="I115" s="79"/>
      <c r="J115" s="79"/>
      <c r="K115" s="77"/>
      <c r="L115" s="77"/>
      <c r="M115" s="77"/>
    </row>
    <row r="116" spans="1:13" ht="15">
      <c r="A116" s="77"/>
      <c r="B116" s="77"/>
      <c r="C116" s="77"/>
      <c r="D116" s="77"/>
      <c r="E116" s="77"/>
      <c r="F116" s="77"/>
      <c r="G116" s="77"/>
      <c r="H116" s="77"/>
      <c r="I116" s="79"/>
      <c r="J116" s="79"/>
      <c r="K116" s="77"/>
      <c r="L116" s="77"/>
      <c r="M116" s="77"/>
    </row>
    <row r="117" spans="1:13" ht="15">
      <c r="A117" s="77"/>
      <c r="B117" s="77"/>
      <c r="C117" s="77"/>
      <c r="D117" s="77"/>
      <c r="E117" s="77"/>
      <c r="F117" s="77"/>
      <c r="G117" s="77"/>
      <c r="H117" s="77"/>
      <c r="I117" s="79"/>
      <c r="J117" s="79"/>
      <c r="K117" s="77"/>
      <c r="L117" s="77"/>
      <c r="M117" s="77"/>
    </row>
    <row r="118" spans="1:13" ht="15">
      <c r="A118" s="77"/>
      <c r="B118" s="77"/>
      <c r="C118" s="77"/>
      <c r="D118" s="77"/>
      <c r="E118" s="77"/>
      <c r="F118" s="77"/>
      <c r="G118" s="77"/>
      <c r="H118" s="77"/>
      <c r="I118" s="79"/>
      <c r="J118" s="79"/>
      <c r="K118" s="77"/>
      <c r="L118" s="77"/>
      <c r="M118" s="77"/>
    </row>
    <row r="119" spans="1:13" ht="15">
      <c r="A119" s="77"/>
      <c r="B119" s="77"/>
      <c r="C119" s="77"/>
      <c r="D119" s="77"/>
      <c r="E119" s="77"/>
      <c r="F119" s="77"/>
      <c r="G119" s="77"/>
      <c r="H119" s="77"/>
      <c r="I119" s="79"/>
      <c r="J119" s="79"/>
      <c r="K119" s="77"/>
      <c r="L119" s="77"/>
      <c r="M119" s="77"/>
    </row>
    <row r="120" spans="1:13" ht="15">
      <c r="A120" s="77"/>
      <c r="B120" s="77"/>
      <c r="C120" s="77"/>
      <c r="D120" s="77"/>
      <c r="E120" s="77"/>
      <c r="F120" s="77"/>
      <c r="G120" s="77"/>
      <c r="H120" s="77"/>
      <c r="I120" s="79"/>
      <c r="J120" s="79"/>
      <c r="K120" s="77"/>
      <c r="L120" s="77"/>
      <c r="M120" s="77"/>
    </row>
    <row r="121" spans="1:13" ht="15">
      <c r="A121" s="77"/>
      <c r="B121" s="77"/>
      <c r="C121" s="77"/>
      <c r="D121" s="77"/>
      <c r="E121" s="77"/>
      <c r="F121" s="77"/>
      <c r="G121" s="77"/>
      <c r="H121" s="77"/>
      <c r="I121" s="79"/>
      <c r="J121" s="79"/>
      <c r="K121" s="77"/>
      <c r="L121" s="77"/>
      <c r="M121" s="77"/>
    </row>
    <row r="122" spans="1:13" ht="15">
      <c r="A122" s="77"/>
      <c r="B122" s="77"/>
      <c r="C122" s="77"/>
      <c r="D122" s="77"/>
      <c r="E122" s="77"/>
      <c r="F122" s="77"/>
      <c r="G122" s="77"/>
      <c r="H122" s="77"/>
      <c r="I122" s="79"/>
      <c r="J122" s="79"/>
      <c r="K122" s="77"/>
      <c r="L122" s="77"/>
      <c r="M122" s="77"/>
    </row>
    <row r="123" spans="1:13" ht="15">
      <c r="A123" s="77"/>
      <c r="B123" s="77"/>
      <c r="C123" s="77"/>
      <c r="D123" s="77"/>
      <c r="E123" s="77"/>
      <c r="F123" s="77"/>
      <c r="G123" s="77"/>
      <c r="H123" s="77"/>
      <c r="I123" s="79"/>
      <c r="J123" s="79"/>
      <c r="K123" s="77"/>
      <c r="L123" s="77"/>
      <c r="M123" s="77"/>
    </row>
    <row r="124" spans="1:13" ht="15">
      <c r="A124" s="77"/>
      <c r="B124" s="77"/>
      <c r="C124" s="77"/>
      <c r="D124" s="77"/>
      <c r="E124" s="77"/>
      <c r="F124" s="77"/>
      <c r="G124" s="77"/>
      <c r="H124" s="77"/>
      <c r="I124" s="79"/>
      <c r="J124" s="79"/>
      <c r="K124" s="77"/>
      <c r="L124" s="77"/>
      <c r="M124" s="77"/>
    </row>
    <row r="125" spans="1:13" ht="15">
      <c r="A125" s="77"/>
      <c r="B125" s="77"/>
      <c r="C125" s="77"/>
      <c r="D125" s="77"/>
      <c r="E125" s="77"/>
      <c r="F125" s="77"/>
      <c r="G125" s="77"/>
      <c r="H125" s="77"/>
      <c r="I125" s="79"/>
      <c r="J125" s="79"/>
      <c r="K125" s="77"/>
      <c r="L125" s="77"/>
      <c r="M125" s="77"/>
    </row>
    <row r="126" spans="1:13" ht="15">
      <c r="A126" s="77"/>
      <c r="B126" s="77"/>
      <c r="C126" s="77"/>
      <c r="D126" s="77"/>
      <c r="E126" s="77"/>
      <c r="F126" s="77"/>
      <c r="G126" s="77"/>
      <c r="H126" s="77"/>
      <c r="I126" s="79"/>
      <c r="J126" s="79"/>
      <c r="K126" s="77"/>
      <c r="L126" s="77"/>
      <c r="M126" s="77"/>
    </row>
    <row r="127" spans="1:13" ht="15">
      <c r="A127" s="77"/>
      <c r="B127" s="77"/>
      <c r="C127" s="77"/>
      <c r="D127" s="77"/>
      <c r="E127" s="77"/>
      <c r="F127" s="77"/>
      <c r="G127" s="77"/>
      <c r="H127" s="77"/>
      <c r="I127" s="79"/>
      <c r="J127" s="79"/>
      <c r="K127" s="77"/>
      <c r="L127" s="77"/>
      <c r="M127" s="77"/>
    </row>
    <row r="128" spans="1:13" ht="15">
      <c r="A128" s="77"/>
      <c r="B128" s="77"/>
      <c r="C128" s="77"/>
      <c r="D128" s="77"/>
      <c r="E128" s="77"/>
      <c r="F128" s="77"/>
      <c r="G128" s="77"/>
      <c r="H128" s="77"/>
      <c r="I128" s="79"/>
      <c r="J128" s="79"/>
      <c r="K128" s="77"/>
      <c r="L128" s="77"/>
      <c r="M128" s="77"/>
    </row>
    <row r="129" spans="1:13" ht="15">
      <c r="A129" s="77"/>
      <c r="B129" s="77"/>
      <c r="C129" s="77"/>
      <c r="D129" s="77"/>
      <c r="E129" s="77"/>
      <c r="F129" s="77"/>
      <c r="G129" s="77"/>
      <c r="H129" s="77"/>
      <c r="I129" s="79"/>
      <c r="J129" s="79"/>
      <c r="K129" s="77"/>
      <c r="L129" s="77"/>
      <c r="M129" s="77"/>
    </row>
    <row r="130" spans="1:13" ht="15">
      <c r="A130" s="77"/>
      <c r="B130" s="77"/>
      <c r="C130" s="77"/>
      <c r="D130" s="77"/>
      <c r="E130" s="77"/>
      <c r="F130" s="77"/>
      <c r="G130" s="77"/>
      <c r="H130" s="77"/>
      <c r="I130" s="79"/>
      <c r="J130" s="79"/>
      <c r="K130" s="77"/>
      <c r="L130" s="77"/>
      <c r="M130" s="77"/>
    </row>
    <row r="131" spans="1:13" ht="15">
      <c r="A131" s="77"/>
      <c r="B131" s="77"/>
      <c r="C131" s="77"/>
      <c r="D131" s="77"/>
      <c r="E131" s="77"/>
      <c r="F131" s="77"/>
      <c r="G131" s="77"/>
      <c r="H131" s="77"/>
      <c r="I131" s="79"/>
      <c r="J131" s="79"/>
      <c r="K131" s="77"/>
      <c r="L131" s="77"/>
      <c r="M131" s="77"/>
    </row>
    <row r="132" spans="1:13" ht="15">
      <c r="A132" s="77"/>
      <c r="B132" s="77"/>
      <c r="C132" s="77"/>
      <c r="D132" s="77"/>
      <c r="E132" s="77"/>
      <c r="F132" s="77"/>
      <c r="G132" s="77"/>
      <c r="H132" s="77"/>
      <c r="I132" s="79"/>
      <c r="J132" s="79"/>
      <c r="K132" s="77"/>
      <c r="L132" s="77"/>
      <c r="M132" s="77"/>
    </row>
    <row r="133" spans="1:13" ht="15">
      <c r="A133" s="77"/>
      <c r="B133" s="77"/>
      <c r="C133" s="77"/>
      <c r="D133" s="77"/>
      <c r="E133" s="77"/>
      <c r="F133" s="77"/>
      <c r="G133" s="77"/>
      <c r="H133" s="77"/>
      <c r="I133" s="79"/>
      <c r="J133" s="79"/>
      <c r="K133" s="77"/>
      <c r="L133" s="77"/>
      <c r="M133" s="77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3.57421875" style="0" customWidth="1"/>
    <col min="5" max="5" width="16.57421875" style="0" customWidth="1"/>
    <col min="7" max="8" width="0" style="0" hidden="1" customWidth="1"/>
  </cols>
  <sheetData>
    <row r="1" spans="1:5" ht="30" customHeight="1">
      <c r="A1" s="201"/>
      <c r="B1" s="201"/>
      <c r="C1" s="77"/>
      <c r="D1" s="239" t="s">
        <v>185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9.5" customHeight="1">
      <c r="A3" s="201"/>
      <c r="B3" s="201"/>
      <c r="C3" s="253" t="s">
        <v>2</v>
      </c>
      <c r="D3" s="253"/>
      <c r="E3" s="253"/>
    </row>
    <row r="4" spans="1:5" ht="21" customHeight="1">
      <c r="A4" s="201"/>
      <c r="B4" s="201"/>
      <c r="C4" s="80"/>
      <c r="D4" s="81" t="s">
        <v>3</v>
      </c>
      <c r="E4" s="201"/>
    </row>
    <row r="5" spans="1:5" ht="22.5" customHeight="1">
      <c r="A5" s="201"/>
      <c r="B5" s="201"/>
      <c r="C5" s="83" t="s">
        <v>208</v>
      </c>
      <c r="D5" s="81"/>
      <c r="E5" s="201"/>
    </row>
    <row r="6" spans="1:5" ht="12.75">
      <c r="A6" s="201"/>
      <c r="B6" s="201"/>
      <c r="C6" s="5" t="s">
        <v>4</v>
      </c>
      <c r="D6" s="85"/>
      <c r="E6" s="201"/>
    </row>
    <row r="7" spans="1:5" ht="12.75">
      <c r="A7" s="201"/>
      <c r="B7" s="201"/>
      <c r="C7" s="6" t="s">
        <v>5</v>
      </c>
      <c r="D7" s="87"/>
      <c r="E7" s="201"/>
    </row>
    <row r="8" spans="1:5" ht="29.25" customHeight="1">
      <c r="A8" s="279" t="s">
        <v>127</v>
      </c>
      <c r="B8" s="279"/>
      <c r="C8" s="279"/>
      <c r="D8" s="279"/>
      <c r="E8" s="279"/>
    </row>
    <row r="9" spans="1:8" ht="33.75" customHeight="1">
      <c r="A9" s="243" t="s">
        <v>186</v>
      </c>
      <c r="B9" s="243"/>
      <c r="C9" s="243"/>
      <c r="D9" s="243"/>
      <c r="E9" s="243"/>
      <c r="G9" s="92">
        <v>364.7</v>
      </c>
      <c r="H9" s="93">
        <v>506</v>
      </c>
    </row>
    <row r="10" spans="1:5" ht="16.5">
      <c r="A10" s="203"/>
      <c r="B10" s="203"/>
      <c r="C10" s="203" t="s">
        <v>10</v>
      </c>
      <c r="D10" s="203"/>
      <c r="E10" s="203"/>
    </row>
    <row r="11" spans="1:5" ht="82.5" customHeight="1">
      <c r="A11" s="204"/>
      <c r="B11" s="244" t="s">
        <v>129</v>
      </c>
      <c r="C11" s="245"/>
      <c r="D11" s="205" t="s">
        <v>187</v>
      </c>
      <c r="E11" s="205" t="s">
        <v>188</v>
      </c>
    </row>
    <row r="12" spans="1:5" ht="15.75">
      <c r="A12" s="273" t="s">
        <v>189</v>
      </c>
      <c r="B12" s="274"/>
      <c r="C12" s="274"/>
      <c r="D12" s="274"/>
      <c r="E12" s="275"/>
    </row>
    <row r="13" spans="1:5" ht="30.75" customHeight="1">
      <c r="A13" s="118" t="s">
        <v>190</v>
      </c>
      <c r="B13" s="281">
        <v>1</v>
      </c>
      <c r="C13" s="207" t="s">
        <v>136</v>
      </c>
      <c r="D13" s="208">
        <v>3150.4774950206656</v>
      </c>
      <c r="E13" s="209">
        <f>D13/12/$H$9</f>
        <v>0.5188533423947078</v>
      </c>
    </row>
    <row r="14" spans="1:5" ht="47.25">
      <c r="A14" s="105" t="s">
        <v>191</v>
      </c>
      <c r="B14" s="210">
        <v>12</v>
      </c>
      <c r="C14" s="211" t="s">
        <v>150</v>
      </c>
      <c r="D14" s="212">
        <v>0</v>
      </c>
      <c r="E14" s="213">
        <f>D14/12/$H$9</f>
        <v>0</v>
      </c>
    </row>
    <row r="15" spans="1:5" ht="31.5">
      <c r="A15" s="105" t="s">
        <v>192</v>
      </c>
      <c r="B15" s="210">
        <v>2</v>
      </c>
      <c r="C15" s="211" t="s">
        <v>150</v>
      </c>
      <c r="D15" s="212">
        <v>0</v>
      </c>
      <c r="E15" s="213">
        <f>D15/12/$H$9</f>
        <v>0</v>
      </c>
    </row>
    <row r="16" spans="1:5" ht="31.5">
      <c r="A16" s="105" t="s">
        <v>193</v>
      </c>
      <c r="B16" s="210">
        <v>1</v>
      </c>
      <c r="C16" s="211" t="s">
        <v>150</v>
      </c>
      <c r="D16" s="214">
        <v>0</v>
      </c>
      <c r="E16" s="215">
        <f>D16/12/$H$9</f>
        <v>0</v>
      </c>
    </row>
    <row r="17" spans="1:5" ht="15.75">
      <c r="A17" s="276" t="s">
        <v>138</v>
      </c>
      <c r="B17" s="277"/>
      <c r="C17" s="277"/>
      <c r="D17" s="277"/>
      <c r="E17" s="278"/>
    </row>
    <row r="18" spans="1:5" ht="15.75">
      <c r="A18" s="118" t="s">
        <v>194</v>
      </c>
      <c r="B18" s="206">
        <v>4</v>
      </c>
      <c r="C18" s="207" t="s">
        <v>150</v>
      </c>
      <c r="D18" s="216">
        <v>0</v>
      </c>
      <c r="E18" s="213">
        <f>D18/12/$H$9</f>
        <v>0</v>
      </c>
    </row>
    <row r="19" spans="1:5" ht="15.75">
      <c r="A19" s="105" t="s">
        <v>195</v>
      </c>
      <c r="B19" s="217"/>
      <c r="C19" s="211" t="s">
        <v>136</v>
      </c>
      <c r="D19" s="212">
        <v>0</v>
      </c>
      <c r="E19" s="213">
        <f>D19/12/$H$9</f>
        <v>0</v>
      </c>
    </row>
    <row r="20" spans="1:5" ht="31.5">
      <c r="A20" s="130" t="s">
        <v>196</v>
      </c>
      <c r="B20" s="218">
        <v>1</v>
      </c>
      <c r="C20" s="219" t="s">
        <v>197</v>
      </c>
      <c r="D20" s="220">
        <v>1888.7561465967372</v>
      </c>
      <c r="E20" s="213">
        <f>D20/12/$H$9</f>
        <v>0.31105997144215036</v>
      </c>
    </row>
    <row r="21" spans="1:5" ht="15.75">
      <c r="A21" s="261" t="s">
        <v>198</v>
      </c>
      <c r="B21" s="262"/>
      <c r="C21" s="262"/>
      <c r="D21" s="263"/>
      <c r="E21" s="264"/>
    </row>
    <row r="22" spans="1:5" ht="86.25" customHeight="1">
      <c r="A22" s="221" t="s">
        <v>199</v>
      </c>
      <c r="B22" s="265" t="s">
        <v>200</v>
      </c>
      <c r="C22" s="266"/>
      <c r="D22" s="222">
        <v>0</v>
      </c>
      <c r="E22" s="213">
        <f>D22/12/$H$9</f>
        <v>0</v>
      </c>
    </row>
    <row r="23" spans="1:9" ht="15.75">
      <c r="A23" s="223" t="s">
        <v>201</v>
      </c>
      <c r="B23" s="267" t="s">
        <v>197</v>
      </c>
      <c r="C23" s="268"/>
      <c r="D23" s="224">
        <v>2869.6486151186527</v>
      </c>
      <c r="E23" s="225">
        <f>D23/12/$H$9</f>
        <v>0.47260352686407325</v>
      </c>
      <c r="F23" s="226"/>
      <c r="G23" s="226"/>
      <c r="H23" s="226"/>
      <c r="I23" s="226"/>
    </row>
    <row r="24" spans="1:5" ht="15.75">
      <c r="A24" s="269" t="s">
        <v>202</v>
      </c>
      <c r="B24" s="270"/>
      <c r="C24" s="270"/>
      <c r="D24" s="271"/>
      <c r="E24" s="272"/>
    </row>
    <row r="25" spans="1:5" ht="15.75">
      <c r="A25" s="227" t="s">
        <v>203</v>
      </c>
      <c r="B25" s="254"/>
      <c r="C25" s="255"/>
      <c r="D25" s="212"/>
      <c r="E25" s="228">
        <f>D25/12/$H$9</f>
        <v>0</v>
      </c>
    </row>
    <row r="26" spans="1:5" ht="31.5">
      <c r="A26" s="229" t="s">
        <v>204</v>
      </c>
      <c r="B26" s="256"/>
      <c r="C26" s="257"/>
      <c r="D26" s="212"/>
      <c r="E26" s="228">
        <f>D26/12/$H$9</f>
        <v>0</v>
      </c>
    </row>
    <row r="27" spans="1:5" ht="14.25">
      <c r="A27" s="258" t="s">
        <v>205</v>
      </c>
      <c r="B27" s="259"/>
      <c r="C27" s="259"/>
      <c r="D27" s="259"/>
      <c r="E27" s="260"/>
    </row>
    <row r="28" spans="1:5" ht="15.75">
      <c r="A28" s="230" t="s">
        <v>206</v>
      </c>
      <c r="B28" s="231"/>
      <c r="C28" s="231"/>
      <c r="D28" s="232">
        <f>D13+D14+D15+D16+D18+D19+D20+D22+D23+D25+D26</f>
        <v>7908.882256736056</v>
      </c>
      <c r="E28" s="233">
        <f>E13+E14+E15+E16+E18+E19+E20+E22+E23+E25+E26</f>
        <v>1.3025168407009313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2012-07-27T06:13:34Z</cp:lastPrinted>
  <dcterms:created xsi:type="dcterms:W3CDTF">1996-10-08T23:32:33Z</dcterms:created>
  <dcterms:modified xsi:type="dcterms:W3CDTF">2012-07-27T06:14:09Z</dcterms:modified>
  <cp:category/>
  <cp:version/>
  <cp:contentType/>
  <cp:contentStatus/>
</cp:coreProperties>
</file>