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ожение 2 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<sst xmlns="http://schemas.openxmlformats.org/spreadsheetml/2006/main" count="286" uniqueCount="205">
  <si>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</si>
  <si>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</si>
  <si>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</si>
  <si>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</si>
  <si>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</si>
  <si>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</si>
  <si>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</si>
  <si>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</si>
  <si>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</si>
  <si>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</si>
  <si>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ул.Ивана Сивко, 8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</si>
  <si>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</si>
  <si>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</si>
  <si>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</si>
  <si>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</si>
  <si>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</si>
  <si>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</si>
  <si>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</si>
  <si>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</si>
  <si>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</si>
  <si>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</si>
  <si>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</si>
  <si>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</si>
  <si>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</si>
  <si>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</si>
  <si>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</si>
  <si>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</si>
  <si>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</si>
  <si>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</si>
  <si>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</si>
  <si>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</si>
  <si>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</si>
  <si>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</si>
  <si>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</si>
  <si>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</si>
  <si>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</si>
  <si>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</si>
  <si>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</si>
  <si>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</si>
  <si>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</si>
  <si>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</si>
  <si>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</si>
  <si>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</si>
  <si>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</si>
  <si>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</si>
  <si>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</si>
  <si>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</si>
  <si>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</si>
  <si>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</si>
  <si>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</si>
  <si>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</si>
  <si>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</si>
  <si>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</si>
  <si>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</si>
  <si>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</si>
  <si>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</si>
  <si>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</si>
  <si>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</si>
  <si>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</si>
  <si>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</si>
  <si>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</si>
  <si>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</si>
  <si>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</si>
  <si>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осадка, гниль</t>
  </si>
  <si>
    <t>2. Наружные и внутренние капитальные стены</t>
  </si>
  <si>
    <t>брусчатые</t>
  </si>
  <si>
    <t>в нижних венцах гниль, трещины</t>
  </si>
  <si>
    <t>3. Перегородки</t>
  </si>
  <si>
    <t>деревянные</t>
  </si>
  <si>
    <t>4. Перекрытия</t>
  </si>
  <si>
    <t>чердачное</t>
  </si>
  <si>
    <t>деревянные отепленные</t>
  </si>
  <si>
    <t>трещины, прогиб балок</t>
  </si>
  <si>
    <t>междуэтажные</t>
  </si>
  <si>
    <t>подвальные</t>
  </si>
  <si>
    <t>(другое)</t>
  </si>
  <si>
    <t>5. Крыша</t>
  </si>
  <si>
    <t>шифер</t>
  </si>
  <si>
    <t>гниль в обрешетке, сколы</t>
  </si>
  <si>
    <t>6. Полы</t>
  </si>
  <si>
    <t>дощатые, окрашенные</t>
  </si>
  <si>
    <t xml:space="preserve"> щели, трещины, гниль</t>
  </si>
  <si>
    <t>7. Проемы</t>
  </si>
  <si>
    <t>окна</t>
  </si>
  <si>
    <t xml:space="preserve"> 2-е створные</t>
  </si>
  <si>
    <t>гниль, осадка, перекос</t>
  </si>
  <si>
    <t>двери</t>
  </si>
  <si>
    <t>простые  филенчатые</t>
  </si>
  <si>
    <t>8. Отделка</t>
  </si>
  <si>
    <t>внутренняя</t>
  </si>
  <si>
    <t xml:space="preserve"> штукатурка, побелка, окраска</t>
  </si>
  <si>
    <t xml:space="preserve">трещины, отпучивание 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</si>
  <si>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</si>
  <si>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</si>
  <si>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</si>
  <si>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</si>
  <si>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</si>
  <si>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</si>
  <si>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</si>
  <si>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</si>
  <si>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</si>
  <si>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</si>
  <si>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</si>
  <si>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</si>
  <si>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</si>
  <si>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</si>
  <si>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</si>
  <si>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</si>
  <si>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</si>
  <si>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</si>
  <si>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</si>
  <si>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</si>
  <si>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</si>
  <si>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</si>
  <si>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</si>
  <si>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</si>
  <si>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</si>
  <si>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</si>
  <si>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</si>
  <si>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</si>
  <si>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</si>
  <si>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</si>
  <si>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</si>
  <si>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</si>
  <si>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</si>
  <si>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</si>
  <si>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</si>
  <si>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</si>
  <si>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</si>
  <si>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</si>
  <si>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</si>
  <si>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</si>
  <si>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</si>
  <si>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</si>
  <si>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</si>
  <si>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</si>
  <si>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</si>
  <si>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</si>
  <si>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</si>
  <si>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</si>
  <si>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</si>
  <si>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</si>
  <si>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</si>
  <si>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</si>
  <si>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</si>
  <si>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</si>
  <si>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</si>
  <si>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</si>
  <si>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</si>
  <si>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</si>
  <si>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</si>
  <si>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</si>
  <si>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</si>
  <si>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</si>
  <si>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</si>
  <si>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</si>
  <si>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</si>
  <si>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</si>
  <si>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</si>
  <si>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</si>
  <si>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</si>
  <si>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</si>
  <si>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</si>
  <si>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</si>
  <si>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</si>
  <si>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</si>
  <si>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</si>
  <si>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</si>
  <si>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</si>
  <si>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</si>
  <si>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</si>
  <si>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</si>
  <si>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</si>
  <si>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</si>
  <si>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</si>
  <si>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</si>
  <si>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</si>
  <si>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</si>
  <si>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</si>
  <si>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</si>
  <si>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</si>
  <si>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</si>
  <si>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</si>
  <si>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</si>
  <si>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</si>
  <si>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</si>
  <si>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</si>
  <si>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</si>
  <si>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</si>
  <si>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</si>
  <si>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</si>
  <si>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</si>
  <si>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</si>
  <si>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</si>
  <si>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</si>
  <si>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</si>
  <si>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</si>
  <si>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</si>
  <si>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</si>
  <si>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</si>
  <si>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</si>
  <si>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</si>
  <si>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</si>
  <si>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</si>
  <si>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по мере необходимости.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</si>
</sst>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6" borderId="20" xfId="0" applyFont="1" applyFill="1" applyBorder="1" applyAlignment="1">
      <alignment vertical="top"/>
    </xf>
    <xf numFmtId="0" fontId="11" fillId="36" borderId="10" xfId="0" applyFont="1" applyFill="1" applyBorder="1" applyAlignment="1">
      <alignment vertical="top"/>
    </xf>
    <xf numFmtId="43" fontId="11" fillId="36" borderId="10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7" borderId="23" xfId="0" applyFont="1" applyFill="1" applyBorder="1" applyAlignment="1">
      <alignment vertical="top"/>
    </xf>
    <xf numFmtId="0" fontId="11" fillId="37" borderId="11" xfId="0" applyFont="1" applyFill="1" applyBorder="1" applyAlignment="1">
      <alignment horizontal="center" vertical="top"/>
    </xf>
    <xf numFmtId="43" fontId="11" fillId="37" borderId="11" xfId="0" applyNumberFormat="1" applyFont="1" applyFill="1" applyBorder="1" applyAlignment="1">
      <alignment horizontal="center" vertical="top"/>
    </xf>
    <xf numFmtId="0" fontId="11" fillId="37" borderId="24" xfId="0" applyFont="1" applyFill="1" applyBorder="1" applyAlignment="1">
      <alignment horizontal="center" vertical="top"/>
    </xf>
    <xf numFmtId="181" fontId="11" fillId="37" borderId="14" xfId="0" applyNumberFormat="1" applyFont="1" applyFill="1" applyBorder="1" applyAlignment="1">
      <alignment horizontal="center" vertical="top" wrapText="1"/>
    </xf>
    <xf numFmtId="43" fontId="11" fillId="37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43" fontId="11" fillId="38" borderId="11" xfId="0" applyNumberFormat="1" applyFont="1" applyFill="1" applyBorder="1" applyAlignment="1">
      <alignment/>
    </xf>
    <xf numFmtId="0" fontId="11" fillId="38" borderId="24" xfId="0" applyFont="1" applyFill="1" applyBorder="1" applyAlignment="1">
      <alignment/>
    </xf>
    <xf numFmtId="181" fontId="11" fillId="38" borderId="14" xfId="42" applyNumberFormat="1" applyFont="1" applyFill="1" applyBorder="1" applyAlignment="1">
      <alignment horizontal="center"/>
    </xf>
    <xf numFmtId="43" fontId="11" fillId="38" borderId="14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4" xfId="0" applyNumberFormat="1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 wrapText="1"/>
    </xf>
    <xf numFmtId="43" fontId="11" fillId="38" borderId="14" xfId="42" applyNumberFormat="1" applyFont="1" applyFill="1" applyBorder="1" applyAlignment="1">
      <alignment horizontal="center"/>
    </xf>
    <xf numFmtId="43" fontId="3" fillId="38" borderId="14" xfId="42" applyNumberFormat="1" applyFont="1" applyFill="1" applyBorder="1" applyAlignment="1">
      <alignment/>
    </xf>
    <xf numFmtId="43" fontId="11" fillId="38" borderId="14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39" borderId="14" xfId="0" applyFont="1" applyFill="1" applyBorder="1" applyAlignment="1">
      <alignment/>
    </xf>
    <xf numFmtId="180" fontId="13" fillId="39" borderId="14" xfId="0" applyNumberFormat="1" applyFont="1" applyFill="1" applyBorder="1" applyAlignment="1">
      <alignment horizontal="left"/>
    </xf>
    <xf numFmtId="43" fontId="3" fillId="36" borderId="15" xfId="42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9" fontId="13" fillId="36" borderId="15" xfId="55" applyFont="1" applyFill="1" applyBorder="1" applyAlignment="1">
      <alignment/>
    </xf>
    <xf numFmtId="181" fontId="15" fillId="40" borderId="14" xfId="42" applyNumberFormat="1" applyFont="1" applyFill="1" applyBorder="1" applyAlignment="1">
      <alignment/>
    </xf>
    <xf numFmtId="43" fontId="3" fillId="40" borderId="14" xfId="42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0" fontId="9" fillId="40" borderId="14" xfId="0" applyFont="1" applyFill="1" applyBorder="1" applyAlignment="1">
      <alignment/>
    </xf>
    <xf numFmtId="9" fontId="13" fillId="40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4" xfId="0" applyNumberFormat="1" applyFont="1" applyFill="1" applyBorder="1" applyAlignment="1">
      <alignment/>
    </xf>
    <xf numFmtId="2" fontId="18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9" fillId="40" borderId="16" xfId="0" applyFont="1" applyFill="1" applyBorder="1" applyAlignment="1">
      <alignment vertical="top"/>
    </xf>
    <xf numFmtId="0" fontId="19" fillId="40" borderId="13" xfId="0" applyFont="1" applyFill="1" applyBorder="1" applyAlignment="1">
      <alignment vertical="top"/>
    </xf>
    <xf numFmtId="43" fontId="19" fillId="40" borderId="11" xfId="0" applyNumberFormat="1" applyFont="1" applyFill="1" applyBorder="1" applyAlignment="1">
      <alignment vertical="top"/>
    </xf>
    <xf numFmtId="0" fontId="19" fillId="40" borderId="11" xfId="0" applyFont="1" applyFill="1" applyBorder="1" applyAlignment="1">
      <alignment vertical="top"/>
    </xf>
    <xf numFmtId="0" fontId="19" fillId="40" borderId="24" xfId="0" applyFont="1" applyFill="1" applyBorder="1" applyAlignment="1">
      <alignment vertical="top"/>
    </xf>
    <xf numFmtId="181" fontId="19" fillId="40" borderId="14" xfId="0" applyNumberFormat="1" applyFont="1" applyFill="1" applyBorder="1" applyAlignment="1">
      <alignment/>
    </xf>
    <xf numFmtId="43" fontId="19" fillId="40" borderId="1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38" borderId="23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40" borderId="23" xfId="0" applyFont="1" applyFill="1" applyBorder="1" applyAlignment="1">
      <alignment horizontal="center" vertical="top" wrapText="1"/>
    </xf>
    <xf numFmtId="0" fontId="3" fillId="40" borderId="11" xfId="0" applyFont="1" applyFill="1" applyBorder="1" applyAlignment="1">
      <alignment horizontal="center" vertical="top" wrapText="1"/>
    </xf>
    <xf numFmtId="0" fontId="3" fillId="40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A1" sqref="A1:C97"/>
    </sheetView>
  </sheetViews>
  <sheetFormatPr defaultColWidth="9.140625" defaultRowHeight="12.75"/>
  <cols>
    <col min="1" max="1" width="47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4" t="s">
        <v>0</v>
      </c>
      <c r="C1" s="244"/>
    </row>
    <row r="2" spans="1:3" ht="15.75">
      <c r="A2" s="1"/>
      <c r="B2" s="241" t="s">
        <v>1</v>
      </c>
      <c r="C2" s="241"/>
    </row>
    <row r="3" spans="1:3" ht="15.75">
      <c r="A3" s="1"/>
      <c r="B3" s="240" t="s">
        <v>2</v>
      </c>
      <c r="C3" s="240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41" t="s">
        <v>6</v>
      </c>
      <c r="B7" s="241"/>
      <c r="C7" s="241"/>
    </row>
    <row r="8" spans="1:3" ht="15.75">
      <c r="A8" s="242" t="s">
        <v>7</v>
      </c>
      <c r="B8" s="242"/>
      <c r="C8" s="242"/>
    </row>
    <row r="9" spans="1:3" ht="15.75">
      <c r="A9" s="241" t="s">
        <v>8</v>
      </c>
      <c r="B9" s="241"/>
      <c r="C9" s="241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1954</v>
      </c>
      <c r="C13" s="3"/>
    </row>
    <row r="14" spans="1:3" ht="15.75">
      <c r="A14" s="243" t="s">
        <v>15</v>
      </c>
      <c r="B14" s="243"/>
      <c r="C14" s="12">
        <v>0.47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/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9</v>
      </c>
      <c r="C23" s="3"/>
    </row>
    <row r="24" spans="1:3" ht="15.75">
      <c r="A24" s="240" t="s">
        <v>26</v>
      </c>
      <c r="B24" s="240"/>
      <c r="C24" s="15" t="s">
        <v>19</v>
      </c>
    </row>
    <row r="25" spans="1:3" ht="15.75">
      <c r="A25" s="240" t="s">
        <v>27</v>
      </c>
      <c r="B25" s="240"/>
      <c r="C25" s="16" t="s">
        <v>19</v>
      </c>
    </row>
    <row r="26" spans="1:3" ht="15.75">
      <c r="A26" s="240" t="s">
        <v>28</v>
      </c>
      <c r="B26" s="240"/>
      <c r="C26" s="15" t="s">
        <v>19</v>
      </c>
    </row>
    <row r="27" spans="1:3" ht="15.75">
      <c r="A27" s="8" t="s">
        <v>29</v>
      </c>
      <c r="B27" s="10">
        <v>1485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401.9</v>
      </c>
      <c r="C30" s="10" t="s">
        <v>34</v>
      </c>
    </row>
    <row r="31" spans="1:3" ht="15.75">
      <c r="A31" s="18" t="s">
        <v>35</v>
      </c>
      <c r="B31" s="17">
        <v>360.1</v>
      </c>
      <c r="C31" s="17" t="s">
        <v>34</v>
      </c>
    </row>
    <row r="32" spans="1:3" ht="15.75">
      <c r="A32" s="20" t="s">
        <v>36</v>
      </c>
      <c r="B32" s="17">
        <v>267.4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2</v>
      </c>
      <c r="C35" s="17" t="s">
        <v>40</v>
      </c>
    </row>
    <row r="36" spans="1:3" ht="31.5">
      <c r="A36" s="2" t="s">
        <v>41</v>
      </c>
      <c r="B36" s="17">
        <v>41.8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760</v>
      </c>
      <c r="C39" s="27"/>
    </row>
    <row r="40" spans="1:3" ht="15.75">
      <c r="A40" s="28" t="s">
        <v>45</v>
      </c>
      <c r="B40" s="24">
        <v>0</v>
      </c>
      <c r="C40" s="8" t="s">
        <v>34</v>
      </c>
    </row>
    <row r="41" spans="1:3" ht="15.75">
      <c r="A41" s="29" t="s">
        <v>46</v>
      </c>
      <c r="B41" s="24"/>
      <c r="C41" s="8" t="s">
        <v>34</v>
      </c>
    </row>
    <row r="42" spans="1:3" ht="15.75">
      <c r="A42" s="28" t="s">
        <v>47</v>
      </c>
      <c r="B42" s="24">
        <v>250</v>
      </c>
      <c r="C42" s="8" t="s">
        <v>34</v>
      </c>
    </row>
    <row r="43" spans="1:3" ht="15.75">
      <c r="A43" s="18" t="s">
        <v>48</v>
      </c>
      <c r="B43" s="19">
        <v>510</v>
      </c>
      <c r="C43" s="10" t="s">
        <v>34</v>
      </c>
    </row>
    <row r="44" spans="1:3" ht="15.75">
      <c r="A44" s="1" t="s">
        <v>49</v>
      </c>
      <c r="B44" s="30"/>
      <c r="C44" s="30"/>
    </row>
    <row r="45" spans="1:3" ht="15.75">
      <c r="A45" s="1" t="s">
        <v>50</v>
      </c>
      <c r="B45" s="31">
        <v>18</v>
      </c>
      <c r="C45" s="30" t="s">
        <v>51</v>
      </c>
    </row>
    <row r="46" spans="1:3" ht="15.75">
      <c r="A46" s="1" t="s">
        <v>52</v>
      </c>
      <c r="B46" s="31">
        <v>309.4</v>
      </c>
      <c r="C46" s="10" t="s">
        <v>34</v>
      </c>
    </row>
    <row r="47" spans="1:3" ht="15.75">
      <c r="A47" s="32" t="s">
        <v>53</v>
      </c>
      <c r="B47" s="33"/>
      <c r="C47" s="8"/>
    </row>
    <row r="48" spans="1:3" ht="15.75">
      <c r="A48" s="34" t="s">
        <v>54</v>
      </c>
      <c r="B48" s="35"/>
      <c r="C48" s="8"/>
    </row>
    <row r="49" spans="1:3" ht="15.75">
      <c r="A49" s="34" t="s">
        <v>55</v>
      </c>
      <c r="B49" s="36">
        <v>309.4</v>
      </c>
      <c r="C49" s="8"/>
    </row>
    <row r="50" spans="1:3" ht="15.75">
      <c r="A50" s="34" t="s">
        <v>56</v>
      </c>
      <c r="B50" s="35"/>
      <c r="C50" s="8"/>
    </row>
    <row r="51" spans="1:3" ht="15.75">
      <c r="A51" s="241" t="s">
        <v>57</v>
      </c>
      <c r="B51" s="241"/>
      <c r="C51" s="241"/>
    </row>
    <row r="52" spans="1:3" ht="15.75">
      <c r="A52" s="1"/>
      <c r="B52" s="3"/>
      <c r="C52" s="3"/>
    </row>
    <row r="53" spans="1:3" ht="110.25">
      <c r="A53" s="37" t="s">
        <v>58</v>
      </c>
      <c r="B53" s="37" t="s">
        <v>59</v>
      </c>
      <c r="C53" s="37" t="s">
        <v>60</v>
      </c>
    </row>
    <row r="54" spans="1:3" ht="15.75">
      <c r="A54" s="38" t="s">
        <v>61</v>
      </c>
      <c r="B54" s="39" t="s">
        <v>62</v>
      </c>
      <c r="C54" s="40" t="s">
        <v>63</v>
      </c>
    </row>
    <row r="55" spans="1:3" ht="31.5">
      <c r="A55" s="38" t="s">
        <v>64</v>
      </c>
      <c r="B55" s="39" t="s">
        <v>65</v>
      </c>
      <c r="C55" s="40" t="s">
        <v>66</v>
      </c>
    </row>
    <row r="56" spans="1:3" ht="15.75">
      <c r="A56" s="41" t="s">
        <v>67</v>
      </c>
      <c r="B56" s="42" t="s">
        <v>68</v>
      </c>
      <c r="C56" s="40"/>
    </row>
    <row r="57" spans="1:3" ht="15.75">
      <c r="A57" s="43" t="s">
        <v>69</v>
      </c>
      <c r="B57" s="44"/>
      <c r="C57" s="45"/>
    </row>
    <row r="58" spans="1:3" ht="31.5">
      <c r="A58" s="46" t="s">
        <v>70</v>
      </c>
      <c r="B58" s="47" t="s">
        <v>71</v>
      </c>
      <c r="C58" s="48" t="s">
        <v>72</v>
      </c>
    </row>
    <row r="59" spans="1:3" ht="15.75">
      <c r="A59" s="46" t="s">
        <v>73</v>
      </c>
      <c r="B59" s="49"/>
      <c r="C59" s="50"/>
    </row>
    <row r="60" spans="1:3" ht="15.75">
      <c r="A60" s="46" t="s">
        <v>74</v>
      </c>
      <c r="B60" s="49"/>
      <c r="C60" s="50"/>
    </row>
    <row r="61" spans="1:3" ht="15.75">
      <c r="A61" s="51" t="s">
        <v>75</v>
      </c>
      <c r="B61" s="52"/>
      <c r="C61" s="53"/>
    </row>
    <row r="62" spans="1:3" ht="26.25">
      <c r="A62" s="54" t="s">
        <v>76</v>
      </c>
      <c r="B62" s="55" t="s">
        <v>77</v>
      </c>
      <c r="C62" s="56" t="s">
        <v>78</v>
      </c>
    </row>
    <row r="63" spans="1:3" ht="31.5">
      <c r="A63" s="57" t="s">
        <v>79</v>
      </c>
      <c r="B63" s="39" t="s">
        <v>80</v>
      </c>
      <c r="C63" s="58" t="s">
        <v>81</v>
      </c>
    </row>
    <row r="64" spans="1:3" ht="15.75">
      <c r="A64" s="43" t="s">
        <v>82</v>
      </c>
      <c r="B64" s="59"/>
      <c r="C64" s="60"/>
    </row>
    <row r="65" spans="1:3" ht="25.5">
      <c r="A65" s="61" t="s">
        <v>83</v>
      </c>
      <c r="B65" s="62" t="s">
        <v>84</v>
      </c>
      <c r="C65" s="63" t="s">
        <v>85</v>
      </c>
    </row>
    <row r="66" spans="1:3" ht="31.5">
      <c r="A66" s="64" t="s">
        <v>86</v>
      </c>
      <c r="B66" s="65" t="s">
        <v>87</v>
      </c>
      <c r="C66" s="66"/>
    </row>
    <row r="67" spans="1:3" ht="15.75">
      <c r="A67" s="67" t="s">
        <v>75</v>
      </c>
      <c r="B67" s="68"/>
      <c r="C67" s="69"/>
    </row>
    <row r="68" spans="1:3" ht="15.75">
      <c r="A68" s="43" t="s">
        <v>88</v>
      </c>
      <c r="B68" s="59"/>
      <c r="C68" s="60"/>
    </row>
    <row r="69" spans="1:3" ht="26.25" customHeight="1">
      <c r="A69" s="64" t="s">
        <v>89</v>
      </c>
      <c r="B69" s="70" t="s">
        <v>90</v>
      </c>
      <c r="C69" s="71" t="s">
        <v>91</v>
      </c>
    </row>
    <row r="70" spans="1:3" ht="15.75">
      <c r="A70" s="61" t="s">
        <v>92</v>
      </c>
      <c r="B70" s="70"/>
      <c r="C70" s="71"/>
    </row>
    <row r="71" spans="1:3" ht="15.75">
      <c r="A71" s="64" t="s">
        <v>75</v>
      </c>
      <c r="B71" s="65"/>
      <c r="C71" s="69"/>
    </row>
    <row r="72" spans="1:3" ht="31.5">
      <c r="A72" s="43" t="s">
        <v>93</v>
      </c>
      <c r="B72" s="59"/>
      <c r="C72" s="60"/>
    </row>
    <row r="73" spans="1:3" ht="15.75">
      <c r="A73" s="64" t="s">
        <v>94</v>
      </c>
      <c r="B73" s="72" t="s">
        <v>19</v>
      </c>
      <c r="C73" s="73"/>
    </row>
    <row r="74" spans="1:3" ht="15.75">
      <c r="A74" s="64" t="s">
        <v>95</v>
      </c>
      <c r="B74" s="65" t="s">
        <v>19</v>
      </c>
      <c r="C74" s="73"/>
    </row>
    <row r="75" spans="1:3" ht="15.75">
      <c r="A75" s="64" t="s">
        <v>96</v>
      </c>
      <c r="B75" s="65" t="s">
        <v>19</v>
      </c>
      <c r="C75" s="73"/>
    </row>
    <row r="76" spans="1:3" ht="15.75">
      <c r="A76" s="64" t="s">
        <v>97</v>
      </c>
      <c r="B76" s="65" t="s">
        <v>98</v>
      </c>
      <c r="C76" s="73"/>
    </row>
    <row r="77" spans="1:3" ht="15.75">
      <c r="A77" s="64" t="s">
        <v>99</v>
      </c>
      <c r="B77" s="65" t="s">
        <v>19</v>
      </c>
      <c r="C77" s="73"/>
    </row>
    <row r="78" spans="1:3" ht="15.75">
      <c r="A78" s="64" t="s">
        <v>100</v>
      </c>
      <c r="B78" s="65" t="s">
        <v>19</v>
      </c>
      <c r="C78" s="73"/>
    </row>
    <row r="79" spans="1:3" ht="15.75">
      <c r="A79" s="64" t="s">
        <v>101</v>
      </c>
      <c r="B79" s="65" t="s">
        <v>19</v>
      </c>
      <c r="C79" s="73"/>
    </row>
    <row r="80" spans="1:3" ht="15.75">
      <c r="A80" s="64" t="s">
        <v>102</v>
      </c>
      <c r="B80" s="65" t="s">
        <v>19</v>
      </c>
      <c r="C80" s="73"/>
    </row>
    <row r="81" spans="1:3" ht="15.75">
      <c r="A81" s="67" t="s">
        <v>103</v>
      </c>
      <c r="B81" s="65" t="s">
        <v>19</v>
      </c>
      <c r="C81" s="73"/>
    </row>
    <row r="82" spans="1:3" ht="47.25">
      <c r="A82" s="43" t="s">
        <v>104</v>
      </c>
      <c r="B82" s="59"/>
      <c r="C82" s="60"/>
    </row>
    <row r="83" spans="1:3" ht="15.75">
      <c r="A83" s="64" t="s">
        <v>105</v>
      </c>
      <c r="B83" s="65" t="s">
        <v>98</v>
      </c>
      <c r="C83" s="73"/>
    </row>
    <row r="84" spans="1:3" ht="15.75">
      <c r="A84" s="64" t="s">
        <v>106</v>
      </c>
      <c r="B84" s="65" t="s">
        <v>98</v>
      </c>
      <c r="C84" s="73"/>
    </row>
    <row r="85" spans="1:3" ht="15.75">
      <c r="A85" s="64" t="s">
        <v>107</v>
      </c>
      <c r="B85" s="65" t="s">
        <v>19</v>
      </c>
      <c r="C85" s="73" t="s">
        <v>108</v>
      </c>
    </row>
    <row r="86" spans="1:3" ht="15.75">
      <c r="A86" s="64" t="s">
        <v>109</v>
      </c>
      <c r="B86" s="65" t="s">
        <v>19</v>
      </c>
      <c r="C86" s="73"/>
    </row>
    <row r="87" spans="1:3" ht="15.75">
      <c r="A87" s="64" t="s">
        <v>110</v>
      </c>
      <c r="B87" s="65" t="s">
        <v>19</v>
      </c>
      <c r="C87" s="73"/>
    </row>
    <row r="88" spans="1:3" ht="15.75">
      <c r="A88" s="64" t="s">
        <v>111</v>
      </c>
      <c r="B88" s="65" t="s">
        <v>112</v>
      </c>
      <c r="C88" s="73"/>
    </row>
    <row r="89" spans="1:3" ht="15.75">
      <c r="A89" s="64" t="s">
        <v>113</v>
      </c>
      <c r="B89" s="65" t="s">
        <v>19</v>
      </c>
      <c r="C89" s="73"/>
    </row>
    <row r="90" spans="1:3" ht="15.75">
      <c r="A90" s="64" t="s">
        <v>114</v>
      </c>
      <c r="B90" s="65" t="s">
        <v>19</v>
      </c>
      <c r="C90" s="73"/>
    </row>
    <row r="91" spans="1:3" ht="15.75">
      <c r="A91" s="64" t="s">
        <v>115</v>
      </c>
      <c r="B91" s="65" t="s">
        <v>19</v>
      </c>
      <c r="C91" s="73"/>
    </row>
    <row r="92" spans="1:3" ht="15.75">
      <c r="A92" s="74" t="s">
        <v>75</v>
      </c>
      <c r="B92" s="68" t="s">
        <v>19</v>
      </c>
      <c r="C92" s="75"/>
    </row>
    <row r="93" spans="1:3" ht="15.75">
      <c r="A93" s="76" t="s">
        <v>116</v>
      </c>
      <c r="B93" s="39"/>
      <c r="C93" s="40"/>
    </row>
    <row r="94" spans="1:3" ht="47.25">
      <c r="A94" s="11" t="s">
        <v>117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29.8515625" style="0" customWidth="1"/>
    <col min="2" max="2" width="4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2" ht="15">
      <c r="A1" s="77"/>
      <c r="B1" s="78"/>
      <c r="C1" s="77"/>
      <c r="D1" s="244" t="s">
        <v>121</v>
      </c>
      <c r="E1" s="244"/>
      <c r="F1" s="77"/>
      <c r="G1" s="77"/>
      <c r="H1" s="77"/>
      <c r="I1" s="79"/>
      <c r="J1" s="79"/>
      <c r="K1" s="77"/>
      <c r="L1" s="77"/>
    </row>
    <row r="2" spans="1:12" ht="15.75">
      <c r="A2" s="78"/>
      <c r="B2" s="78"/>
      <c r="C2" s="257" t="s">
        <v>1</v>
      </c>
      <c r="D2" s="257"/>
      <c r="E2" s="78"/>
      <c r="F2" s="78"/>
      <c r="G2" s="78"/>
      <c r="H2" s="77"/>
      <c r="I2" s="79"/>
      <c r="J2" s="79"/>
      <c r="K2" s="77"/>
      <c r="L2" s="77"/>
    </row>
    <row r="3" spans="1:12" ht="15.75">
      <c r="A3" s="78"/>
      <c r="B3" s="77"/>
      <c r="C3" s="258" t="s">
        <v>2</v>
      </c>
      <c r="D3" s="258"/>
      <c r="E3" s="78"/>
      <c r="F3" s="78"/>
      <c r="G3" s="78"/>
      <c r="H3" s="77"/>
      <c r="I3" s="79"/>
      <c r="J3" s="79"/>
      <c r="K3" s="77"/>
      <c r="L3" s="77"/>
    </row>
    <row r="4" spans="1:12" ht="15.75">
      <c r="A4" s="78"/>
      <c r="B4" s="78"/>
      <c r="C4" s="80"/>
      <c r="D4" s="81" t="s">
        <v>3</v>
      </c>
      <c r="E4" s="82"/>
      <c r="F4" s="78"/>
      <c r="G4" s="78"/>
      <c r="H4" s="77"/>
      <c r="I4" s="79"/>
      <c r="J4" s="79"/>
      <c r="K4" s="77"/>
      <c r="L4" s="77"/>
    </row>
    <row r="5" spans="1:12" ht="15.75">
      <c r="A5" s="78"/>
      <c r="B5" s="78"/>
      <c r="C5" s="83" t="s">
        <v>122</v>
      </c>
      <c r="D5" s="81"/>
      <c r="E5" s="84"/>
      <c r="F5" s="78"/>
      <c r="G5" s="78"/>
      <c r="H5" s="77"/>
      <c r="I5" s="79"/>
      <c r="J5" s="79"/>
      <c r="K5" s="77"/>
      <c r="L5" s="77"/>
    </row>
    <row r="6" spans="1:12" ht="15">
      <c r="A6" s="78"/>
      <c r="B6" s="78"/>
      <c r="C6" s="5" t="s">
        <v>4</v>
      </c>
      <c r="D6" s="85"/>
      <c r="E6" s="86"/>
      <c r="F6" s="78"/>
      <c r="G6" s="78"/>
      <c r="H6" s="77"/>
      <c r="I6" s="79"/>
      <c r="J6" s="79"/>
      <c r="K6" s="77"/>
      <c r="L6" s="77"/>
    </row>
    <row r="7" spans="1:12" ht="15">
      <c r="A7" s="78"/>
      <c r="B7" s="78"/>
      <c r="C7" s="6" t="s">
        <v>5</v>
      </c>
      <c r="D7" s="87"/>
      <c r="E7" s="86"/>
      <c r="F7" s="78"/>
      <c r="G7" s="78"/>
      <c r="H7" s="77"/>
      <c r="I7" s="79"/>
      <c r="J7" s="79"/>
      <c r="K7" s="77"/>
      <c r="L7" s="77"/>
    </row>
    <row r="8" spans="1:12" ht="15.75">
      <c r="A8" s="257" t="s">
        <v>123</v>
      </c>
      <c r="B8" s="257"/>
      <c r="C8" s="257"/>
      <c r="D8" s="257"/>
      <c r="E8" s="257"/>
      <c r="F8" s="88"/>
      <c r="G8" s="88"/>
      <c r="H8" s="89"/>
      <c r="I8" s="90"/>
      <c r="J8" s="79"/>
      <c r="K8" s="89"/>
      <c r="L8" s="89"/>
    </row>
    <row r="9" spans="1:12" ht="15.75">
      <c r="A9" s="248" t="s">
        <v>124</v>
      </c>
      <c r="B9" s="248"/>
      <c r="C9" s="248"/>
      <c r="D9" s="248"/>
      <c r="E9" s="248"/>
      <c r="F9" s="88"/>
      <c r="G9" s="88"/>
      <c r="H9" s="89"/>
      <c r="I9" s="90"/>
      <c r="J9" s="79"/>
      <c r="K9" s="89"/>
      <c r="L9" s="89"/>
    </row>
    <row r="10" spans="1:12" ht="15.75">
      <c r="A10" s="91"/>
      <c r="B10" s="91"/>
      <c r="C10" s="89"/>
      <c r="D10" s="91" t="s">
        <v>10</v>
      </c>
      <c r="E10" s="91"/>
      <c r="F10" s="88"/>
      <c r="G10" s="92">
        <v>360.1</v>
      </c>
      <c r="H10" s="93">
        <v>267.4</v>
      </c>
      <c r="I10" s="90"/>
      <c r="J10" s="79"/>
      <c r="K10" s="89"/>
      <c r="L10" s="89"/>
    </row>
    <row r="11" spans="1:12" ht="93" customHeight="1">
      <c r="A11" s="94"/>
      <c r="B11" s="249" t="s">
        <v>125</v>
      </c>
      <c r="C11" s="250"/>
      <c r="D11" s="95" t="s">
        <v>126</v>
      </c>
      <c r="E11" s="95" t="s">
        <v>127</v>
      </c>
      <c r="F11" s="95" t="s">
        <v>128</v>
      </c>
      <c r="G11" s="96"/>
      <c r="H11" s="97"/>
      <c r="I11" s="98" t="s">
        <v>129</v>
      </c>
      <c r="J11" s="79"/>
      <c r="K11" s="97"/>
      <c r="L11" s="97"/>
    </row>
    <row r="12" spans="1:12" ht="15">
      <c r="A12" s="99" t="s">
        <v>130</v>
      </c>
      <c r="B12" s="100"/>
      <c r="C12" s="100"/>
      <c r="D12" s="101"/>
      <c r="E12" s="101"/>
      <c r="F12" s="102"/>
      <c r="G12" s="103">
        <f>SUM(D13:D13)</f>
        <v>0</v>
      </c>
      <c r="H12" s="104">
        <f>F13</f>
        <v>0</v>
      </c>
      <c r="I12" s="79"/>
      <c r="J12" s="79"/>
      <c r="K12" s="77"/>
      <c r="L12" s="77"/>
    </row>
    <row r="13" spans="1:12" ht="47.25">
      <c r="A13" s="105" t="s">
        <v>131</v>
      </c>
      <c r="B13" s="106"/>
      <c r="C13" s="107" t="s">
        <v>132</v>
      </c>
      <c r="D13" s="108">
        <v>0</v>
      </c>
      <c r="E13" s="108">
        <v>0</v>
      </c>
      <c r="F13" s="109">
        <f>D13/$H$10/12</f>
        <v>0</v>
      </c>
      <c r="G13" s="110"/>
      <c r="H13" s="77"/>
      <c r="I13" s="79">
        <v>0.81</v>
      </c>
      <c r="J13" s="79" t="s">
        <v>133</v>
      </c>
      <c r="K13" s="77"/>
      <c r="L13" s="77"/>
    </row>
    <row r="14" spans="1:13" ht="12.75">
      <c r="A14" s="230" t="s">
        <v>134</v>
      </c>
      <c r="B14" s="231"/>
      <c r="C14" s="231"/>
      <c r="D14" s="232"/>
      <c r="E14" s="233"/>
      <c r="F14" s="234"/>
      <c r="G14" s="235">
        <f>SUM(D15:D22)</f>
        <v>21611.816916930897</v>
      </c>
      <c r="H14" s="236">
        <f>SUM(F15:F22)</f>
        <v>6.735171066109105</v>
      </c>
      <c r="I14" s="237"/>
      <c r="J14" s="237"/>
      <c r="K14" s="238"/>
      <c r="L14" s="238"/>
      <c r="M14" s="239"/>
    </row>
    <row r="15" spans="1:12" ht="31.5">
      <c r="A15" s="111" t="s">
        <v>135</v>
      </c>
      <c r="B15" s="112">
        <v>2</v>
      </c>
      <c r="C15" s="113" t="s">
        <v>132</v>
      </c>
      <c r="D15" s="114">
        <v>1635.8759123578375</v>
      </c>
      <c r="E15" s="115">
        <v>0.37856982142873213</v>
      </c>
      <c r="F15" s="116">
        <f aca="true" t="shared" si="0" ref="F15:F22">D15/$H$10/12</f>
        <v>0.5098092471820735</v>
      </c>
      <c r="G15" s="110"/>
      <c r="H15" s="77"/>
      <c r="I15" s="79">
        <v>1.3</v>
      </c>
      <c r="J15" s="79" t="s">
        <v>133</v>
      </c>
      <c r="K15" s="77"/>
      <c r="L15" s="77"/>
    </row>
    <row r="16" spans="1:12" ht="31.5">
      <c r="A16" s="105" t="s">
        <v>136</v>
      </c>
      <c r="B16" s="106">
        <v>2</v>
      </c>
      <c r="C16" s="117" t="s">
        <v>132</v>
      </c>
      <c r="D16" s="118">
        <v>2887.758904573059</v>
      </c>
      <c r="E16" s="115">
        <v>0.6682770768705589</v>
      </c>
      <c r="F16" s="116">
        <f t="shared" si="0"/>
        <v>0.8999497957407939</v>
      </c>
      <c r="G16" s="110"/>
      <c r="H16" s="77"/>
      <c r="I16" s="79"/>
      <c r="J16" s="79"/>
      <c r="K16" s="77"/>
      <c r="L16" s="77"/>
    </row>
    <row r="17" spans="1:12" ht="31.5">
      <c r="A17" s="105" t="s">
        <v>137</v>
      </c>
      <c r="B17" s="106"/>
      <c r="C17" s="117" t="s">
        <v>132</v>
      </c>
      <c r="D17" s="118">
        <v>0</v>
      </c>
      <c r="E17" s="115">
        <v>0</v>
      </c>
      <c r="F17" s="116">
        <f t="shared" si="0"/>
        <v>0</v>
      </c>
      <c r="G17" s="110"/>
      <c r="H17" s="77"/>
      <c r="I17" s="79"/>
      <c r="J17" s="79"/>
      <c r="K17" s="77"/>
      <c r="L17" s="77"/>
    </row>
    <row r="18" spans="1:12" ht="47.25">
      <c r="A18" s="105" t="s">
        <v>138</v>
      </c>
      <c r="B18" s="106">
        <v>2</v>
      </c>
      <c r="C18" s="117" t="s">
        <v>132</v>
      </c>
      <c r="D18" s="118">
        <v>0</v>
      </c>
      <c r="E18" s="115">
        <v>0</v>
      </c>
      <c r="F18" s="116">
        <f t="shared" si="0"/>
        <v>0</v>
      </c>
      <c r="G18" s="77"/>
      <c r="H18" s="77"/>
      <c r="I18" s="79"/>
      <c r="J18" s="79"/>
      <c r="K18" s="77"/>
      <c r="L18" s="77"/>
    </row>
    <row r="19" spans="1:12" ht="60">
      <c r="A19" s="105" t="s">
        <v>139</v>
      </c>
      <c r="B19" s="119">
        <v>1</v>
      </c>
      <c r="C19" s="120" t="s">
        <v>140</v>
      </c>
      <c r="D19" s="118">
        <v>0</v>
      </c>
      <c r="E19" s="115">
        <v>0</v>
      </c>
      <c r="F19" s="116">
        <f t="shared" si="0"/>
        <v>0</v>
      </c>
      <c r="G19" s="110"/>
      <c r="H19" s="77"/>
      <c r="I19" s="79"/>
      <c r="J19" s="79"/>
      <c r="K19" s="77"/>
      <c r="L19" s="77"/>
    </row>
    <row r="20" spans="1:12" ht="31.5">
      <c r="A20" s="105" t="s">
        <v>141</v>
      </c>
      <c r="B20" s="121">
        <v>10.916666666666666</v>
      </c>
      <c r="C20" s="107" t="s">
        <v>142</v>
      </c>
      <c r="D20" s="118">
        <v>1247.9715</v>
      </c>
      <c r="E20" s="115">
        <v>0.2888020688697584</v>
      </c>
      <c r="F20" s="116">
        <f t="shared" si="0"/>
        <v>0.388921559461481</v>
      </c>
      <c r="G20" s="110"/>
      <c r="H20" s="77"/>
      <c r="I20" s="79"/>
      <c r="J20" s="79"/>
      <c r="K20" s="77"/>
      <c r="L20" s="77"/>
    </row>
    <row r="21" spans="1:12" ht="31.5">
      <c r="A21" s="122" t="s">
        <v>143</v>
      </c>
      <c r="B21" s="123"/>
      <c r="C21" s="107" t="s">
        <v>204</v>
      </c>
      <c r="D21" s="118">
        <v>9427.392</v>
      </c>
      <c r="E21" s="115">
        <v>2.1816606498194946</v>
      </c>
      <c r="F21" s="116">
        <f>D21/$H$10/12</f>
        <v>2.9379805534779355</v>
      </c>
      <c r="G21" s="110"/>
      <c r="H21" s="77"/>
      <c r="I21" s="79"/>
      <c r="J21" s="79"/>
      <c r="K21" s="77"/>
      <c r="L21" s="77"/>
    </row>
    <row r="22" spans="1:12" ht="31.5">
      <c r="A22" s="124" t="s">
        <v>144</v>
      </c>
      <c r="B22" s="125">
        <v>6</v>
      </c>
      <c r="C22" s="126" t="s">
        <v>132</v>
      </c>
      <c r="D22" s="127">
        <v>6412.8186</v>
      </c>
      <c r="E22" s="128">
        <v>1.4840365176339905</v>
      </c>
      <c r="F22" s="116">
        <f t="shared" si="0"/>
        <v>1.9985099102468213</v>
      </c>
      <c r="G22" s="110"/>
      <c r="H22" s="77"/>
      <c r="I22" s="79"/>
      <c r="J22" s="79"/>
      <c r="K22" s="77"/>
      <c r="L22" s="77"/>
    </row>
    <row r="23" spans="1:12" ht="15">
      <c r="A23" s="129" t="s">
        <v>145</v>
      </c>
      <c r="B23" s="130"/>
      <c r="C23" s="130"/>
      <c r="D23" s="131"/>
      <c r="E23" s="132"/>
      <c r="F23" s="133"/>
      <c r="G23" s="134">
        <f>SUM(D24:D28)</f>
        <v>21291.180890852636</v>
      </c>
      <c r="H23" s="135">
        <f>SUM(F24:F28)</f>
        <v>6.635247098869558</v>
      </c>
      <c r="I23" s="79"/>
      <c r="J23" s="79"/>
      <c r="K23" s="77"/>
      <c r="L23" s="77"/>
    </row>
    <row r="24" spans="1:12" ht="47.25">
      <c r="A24" s="111" t="s">
        <v>146</v>
      </c>
      <c r="B24" s="112">
        <v>1</v>
      </c>
      <c r="C24" s="113" t="s">
        <v>147</v>
      </c>
      <c r="D24" s="136">
        <v>0</v>
      </c>
      <c r="E24" s="115">
        <v>0</v>
      </c>
      <c r="F24" s="116">
        <f>D24/$H$10/12</f>
        <v>0</v>
      </c>
      <c r="G24" s="110"/>
      <c r="H24" s="77"/>
      <c r="I24" s="79"/>
      <c r="J24" s="79"/>
      <c r="K24" s="77"/>
      <c r="L24" s="77"/>
    </row>
    <row r="25" spans="1:12" ht="78.75">
      <c r="A25" s="137" t="s">
        <v>148</v>
      </c>
      <c r="B25" s="106">
        <v>2</v>
      </c>
      <c r="C25" s="117" t="s">
        <v>147</v>
      </c>
      <c r="D25" s="136">
        <v>16642.928474151086</v>
      </c>
      <c r="E25" s="115">
        <v>3.8514598894175425</v>
      </c>
      <c r="F25" s="116">
        <f>D25/$H$10/12</f>
        <v>5.186651855569399</v>
      </c>
      <c r="G25" s="110"/>
      <c r="H25" s="77"/>
      <c r="I25" s="138" t="s">
        <v>149</v>
      </c>
      <c r="J25" s="139" t="s">
        <v>150</v>
      </c>
      <c r="K25" s="77"/>
      <c r="L25" s="77"/>
    </row>
    <row r="26" spans="1:12" ht="47.25">
      <c r="A26" s="105" t="s">
        <v>151</v>
      </c>
      <c r="B26" s="119">
        <v>1</v>
      </c>
      <c r="C26" s="140" t="s">
        <v>152</v>
      </c>
      <c r="D26" s="136">
        <v>1663.346927842095</v>
      </c>
      <c r="E26" s="115">
        <v>0.384927086883758</v>
      </c>
      <c r="F26" s="116">
        <f>D26/$H$10/12</f>
        <v>0.518370396360663</v>
      </c>
      <c r="G26" s="77"/>
      <c r="H26" s="77"/>
      <c r="I26" s="79">
        <v>0.38</v>
      </c>
      <c r="J26" s="79" t="s">
        <v>133</v>
      </c>
      <c r="K26" s="77"/>
      <c r="L26" s="77"/>
    </row>
    <row r="27" spans="1:12" ht="63">
      <c r="A27" s="105" t="s">
        <v>153</v>
      </c>
      <c r="B27" s="106">
        <v>2</v>
      </c>
      <c r="C27" s="117" t="s">
        <v>147</v>
      </c>
      <c r="D27" s="136">
        <v>2447.4435767763143</v>
      </c>
      <c r="E27" s="115">
        <v>0.566380537067554</v>
      </c>
      <c r="F27" s="116">
        <f>D27/$H$10/12</f>
        <v>0.76272861405395</v>
      </c>
      <c r="G27" s="110"/>
      <c r="H27" s="77"/>
      <c r="I27" s="138" t="s">
        <v>154</v>
      </c>
      <c r="J27" s="139" t="s">
        <v>155</v>
      </c>
      <c r="K27" s="77"/>
      <c r="L27" s="77"/>
    </row>
    <row r="28" spans="1:12" ht="47.25">
      <c r="A28" s="124" t="s">
        <v>156</v>
      </c>
      <c r="B28" s="125">
        <v>1</v>
      </c>
      <c r="C28" s="126" t="s">
        <v>157</v>
      </c>
      <c r="D28" s="136">
        <v>537.461912083142</v>
      </c>
      <c r="E28" s="115">
        <v>0.12437793022381329</v>
      </c>
      <c r="F28" s="116">
        <f>D28/$H$10/12</f>
        <v>0.16749623288554663</v>
      </c>
      <c r="G28" s="110"/>
      <c r="H28" s="77"/>
      <c r="I28" s="79">
        <v>1.82</v>
      </c>
      <c r="J28" s="79" t="s">
        <v>158</v>
      </c>
      <c r="K28" s="77"/>
      <c r="L28" s="77"/>
    </row>
    <row r="29" spans="1:12" ht="15">
      <c r="A29" s="141" t="s">
        <v>159</v>
      </c>
      <c r="B29" s="142"/>
      <c r="C29" s="142"/>
      <c r="D29" s="143"/>
      <c r="E29" s="142"/>
      <c r="F29" s="144"/>
      <c r="G29" s="145">
        <f>SUM(D30:D40)</f>
        <v>5333.834658033047</v>
      </c>
      <c r="H29" s="146">
        <f>SUM(F30:F40)</f>
        <v>1.662252137257868</v>
      </c>
      <c r="I29" s="79"/>
      <c r="J29" s="79"/>
      <c r="K29" s="77"/>
      <c r="L29" s="77"/>
    </row>
    <row r="30" spans="1:12" ht="30">
      <c r="A30" s="251" t="s">
        <v>160</v>
      </c>
      <c r="B30" s="253" t="s">
        <v>161</v>
      </c>
      <c r="C30" s="254"/>
      <c r="D30" s="136"/>
      <c r="E30" s="115"/>
      <c r="F30" s="116">
        <f aca="true" t="shared" si="1" ref="F30:F40">D30/$H$10/12</f>
        <v>0</v>
      </c>
      <c r="G30" s="147"/>
      <c r="H30" s="148"/>
      <c r="I30" s="138">
        <v>72.08</v>
      </c>
      <c r="J30" s="139" t="s">
        <v>162</v>
      </c>
      <c r="K30" s="148"/>
      <c r="L30" s="148"/>
    </row>
    <row r="31" spans="1:12" ht="15.75">
      <c r="A31" s="252"/>
      <c r="B31" s="106">
        <v>2</v>
      </c>
      <c r="C31" s="149" t="s">
        <v>163</v>
      </c>
      <c r="D31" s="136">
        <v>0</v>
      </c>
      <c r="E31" s="115">
        <v>0</v>
      </c>
      <c r="F31" s="116">
        <f t="shared" si="1"/>
        <v>0</v>
      </c>
      <c r="G31" s="147"/>
      <c r="H31" s="148"/>
      <c r="I31" s="150"/>
      <c r="J31" s="79"/>
      <c r="K31" s="148"/>
      <c r="L31" s="148"/>
    </row>
    <row r="32" spans="1:12" ht="15.75">
      <c r="A32" s="252"/>
      <c r="B32" s="255" t="s">
        <v>164</v>
      </c>
      <c r="C32" s="256"/>
      <c r="D32" s="136"/>
      <c r="E32" s="115"/>
      <c r="F32" s="116">
        <f t="shared" si="1"/>
        <v>0</v>
      </c>
      <c r="G32" s="147"/>
      <c r="H32" s="148"/>
      <c r="I32" s="150">
        <v>0.16</v>
      </c>
      <c r="J32" s="79" t="s">
        <v>158</v>
      </c>
      <c r="K32" s="148"/>
      <c r="L32" s="148"/>
    </row>
    <row r="33" spans="1:12" ht="15.75">
      <c r="A33" s="252"/>
      <c r="B33" s="106">
        <v>2</v>
      </c>
      <c r="C33" s="149" t="s">
        <v>163</v>
      </c>
      <c r="D33" s="136">
        <v>1107.288400715021</v>
      </c>
      <c r="E33" s="115">
        <v>0.2562455800969687</v>
      </c>
      <c r="F33" s="116">
        <f t="shared" si="1"/>
        <v>0.34507865891143763</v>
      </c>
      <c r="G33" s="147"/>
      <c r="H33" s="148"/>
      <c r="I33" s="150"/>
      <c r="J33" s="79"/>
      <c r="K33" s="148"/>
      <c r="L33" s="148"/>
    </row>
    <row r="34" spans="1:12" ht="15.75">
      <c r="A34" s="252"/>
      <c r="B34" s="255" t="s">
        <v>165</v>
      </c>
      <c r="C34" s="256"/>
      <c r="D34" s="136"/>
      <c r="E34" s="115"/>
      <c r="F34" s="116">
        <f t="shared" si="1"/>
        <v>0</v>
      </c>
      <c r="G34" s="147"/>
      <c r="H34" s="148"/>
      <c r="I34" s="150"/>
      <c r="J34" s="79"/>
      <c r="K34" s="148"/>
      <c r="L34" s="148"/>
    </row>
    <row r="35" spans="1:12" ht="15.75">
      <c r="A35" s="252"/>
      <c r="B35" s="106">
        <v>12</v>
      </c>
      <c r="C35" s="149" t="s">
        <v>163</v>
      </c>
      <c r="D35" s="136">
        <v>192.10007351943605</v>
      </c>
      <c r="E35" s="115">
        <v>0.04445526092738963</v>
      </c>
      <c r="F35" s="116">
        <f t="shared" si="1"/>
        <v>0.05986663971560585</v>
      </c>
      <c r="G35" s="147"/>
      <c r="H35" s="148"/>
      <c r="I35" s="150"/>
      <c r="J35" s="79"/>
      <c r="K35" s="148"/>
      <c r="L35" s="148"/>
    </row>
    <row r="36" spans="1:12" ht="30">
      <c r="A36" s="252"/>
      <c r="B36" s="255" t="s">
        <v>166</v>
      </c>
      <c r="C36" s="256"/>
      <c r="D36" s="136"/>
      <c r="E36" s="115"/>
      <c r="F36" s="116">
        <f t="shared" si="1"/>
        <v>0</v>
      </c>
      <c r="G36" s="147"/>
      <c r="H36" s="148"/>
      <c r="I36" s="138" t="s">
        <v>167</v>
      </c>
      <c r="J36" s="139" t="s">
        <v>168</v>
      </c>
      <c r="K36" s="148"/>
      <c r="L36" s="148"/>
    </row>
    <row r="37" spans="1:12" ht="15.75">
      <c r="A37" s="252"/>
      <c r="B37" s="106">
        <v>12</v>
      </c>
      <c r="C37" s="149" t="s">
        <v>147</v>
      </c>
      <c r="D37" s="136">
        <v>447.8501837985903</v>
      </c>
      <c r="E37" s="115">
        <v>0.10364023507326443</v>
      </c>
      <c r="F37" s="116">
        <f t="shared" si="1"/>
        <v>0.13956936667869307</v>
      </c>
      <c r="G37" s="147"/>
      <c r="H37" s="148"/>
      <c r="I37" s="150"/>
      <c r="J37" s="79"/>
      <c r="K37" s="148"/>
      <c r="L37" s="148"/>
    </row>
    <row r="38" spans="1:12" ht="31.5">
      <c r="A38" s="151" t="s">
        <v>169</v>
      </c>
      <c r="B38" s="245" t="s">
        <v>170</v>
      </c>
      <c r="C38" s="246"/>
      <c r="D38" s="136">
        <v>1944.54</v>
      </c>
      <c r="E38" s="115">
        <v>0.44999999999999996</v>
      </c>
      <c r="F38" s="116">
        <f t="shared" si="1"/>
        <v>0.606002243829469</v>
      </c>
      <c r="G38" s="147"/>
      <c r="H38" s="148"/>
      <c r="I38" s="150">
        <v>0.97</v>
      </c>
      <c r="J38" s="79" t="s">
        <v>133</v>
      </c>
      <c r="K38" s="148"/>
      <c r="L38" s="148"/>
    </row>
    <row r="39" spans="1:12" ht="15.75">
      <c r="A39" s="152" t="s">
        <v>171</v>
      </c>
      <c r="B39" s="153">
        <v>1</v>
      </c>
      <c r="C39" s="154" t="s">
        <v>147</v>
      </c>
      <c r="D39" s="136">
        <v>777.816</v>
      </c>
      <c r="E39" s="115">
        <v>0.18000000000000002</v>
      </c>
      <c r="F39" s="116">
        <f t="shared" si="1"/>
        <v>0.24240089753178762</v>
      </c>
      <c r="G39" s="147"/>
      <c r="H39" s="148"/>
      <c r="I39" s="247">
        <v>1.46</v>
      </c>
      <c r="J39" s="247" t="s">
        <v>133</v>
      </c>
      <c r="K39" s="148"/>
      <c r="L39" s="148"/>
    </row>
    <row r="40" spans="1:12" ht="15.75">
      <c r="A40" s="152" t="s">
        <v>172</v>
      </c>
      <c r="B40" s="155">
        <v>1</v>
      </c>
      <c r="C40" s="156" t="s">
        <v>147</v>
      </c>
      <c r="D40" s="136">
        <v>864.24</v>
      </c>
      <c r="E40" s="115">
        <v>0.19999999999999998</v>
      </c>
      <c r="F40" s="116">
        <f t="shared" si="1"/>
        <v>0.26933433059087514</v>
      </c>
      <c r="G40" s="147"/>
      <c r="H40" s="148"/>
      <c r="I40" s="247"/>
      <c r="J40" s="247"/>
      <c r="K40" s="148"/>
      <c r="L40" s="148"/>
    </row>
    <row r="41" spans="1:12" ht="15">
      <c r="A41" s="157" t="s">
        <v>173</v>
      </c>
      <c r="B41" s="158"/>
      <c r="C41" s="158"/>
      <c r="D41" s="159">
        <v>48236.83246581658</v>
      </c>
      <c r="E41" s="159">
        <v>11.162832654312824</v>
      </c>
      <c r="F41" s="160"/>
      <c r="G41" s="161"/>
      <c r="H41" s="162"/>
      <c r="I41" s="79"/>
      <c r="J41" s="79"/>
      <c r="K41" s="77"/>
      <c r="L41" s="77"/>
    </row>
    <row r="42" spans="1:12" ht="15.75">
      <c r="A42" s="163" t="s">
        <v>174</v>
      </c>
      <c r="B42" s="164"/>
      <c r="C42" s="164"/>
      <c r="D42" s="165">
        <v>4823.683246581658</v>
      </c>
      <c r="E42" s="164"/>
      <c r="F42" s="166"/>
      <c r="G42" s="167"/>
      <c r="H42" s="168"/>
      <c r="I42" s="79"/>
      <c r="J42" s="79"/>
      <c r="K42" s="77"/>
      <c r="L42" s="77"/>
    </row>
    <row r="43" spans="1:12" ht="15.75">
      <c r="A43" s="157" t="s">
        <v>175</v>
      </c>
      <c r="B43" s="158"/>
      <c r="C43" s="158"/>
      <c r="D43" s="169">
        <v>53060.515712398235</v>
      </c>
      <c r="E43" s="170">
        <v>12.279115919744106</v>
      </c>
      <c r="F43" s="160"/>
      <c r="G43" s="171">
        <f>G12+G14+G23+G29+G41+D42</f>
        <v>53060.515712398235</v>
      </c>
      <c r="H43" s="162"/>
      <c r="I43" s="79"/>
      <c r="J43" s="79"/>
      <c r="K43" s="77"/>
      <c r="L43" s="77"/>
    </row>
    <row r="44" spans="1:12" ht="15.75">
      <c r="A44" s="172"/>
      <c r="B44" s="173"/>
      <c r="C44" s="173"/>
      <c r="D44" s="174"/>
      <c r="E44" s="175"/>
      <c r="F44" s="176"/>
      <c r="G44" s="177"/>
      <c r="H44" s="177"/>
      <c r="I44" s="90"/>
      <c r="J44" s="79"/>
      <c r="K44" s="178"/>
      <c r="L44" s="178"/>
    </row>
    <row r="45" spans="1:12" ht="15.75" hidden="1">
      <c r="A45" s="179" t="s">
        <v>176</v>
      </c>
      <c r="B45" s="180">
        <f>G10-C45</f>
        <v>0</v>
      </c>
      <c r="C45" s="179">
        <v>360.1</v>
      </c>
      <c r="D45" s="171">
        <v>42606</v>
      </c>
      <c r="E45" s="181">
        <f>D45/C45/12</f>
        <v>9.859761177450707</v>
      </c>
      <c r="F45" s="182"/>
      <c r="G45" s="183" t="s">
        <v>177</v>
      </c>
      <c r="H45" s="184">
        <f>E43/E45</f>
        <v>1.24537660687223</v>
      </c>
      <c r="I45" s="79"/>
      <c r="J45" s="79"/>
      <c r="K45" s="77" t="s">
        <v>177</v>
      </c>
      <c r="L45" s="77"/>
    </row>
    <row r="46" spans="1:12" ht="15.75" hidden="1">
      <c r="A46" s="77"/>
      <c r="B46" s="77"/>
      <c r="C46" s="77"/>
      <c r="D46" s="185">
        <f>D45/1.18</f>
        <v>36106.77966101695</v>
      </c>
      <c r="E46" s="186">
        <f>E45/1.18</f>
        <v>8.355729811398906</v>
      </c>
      <c r="F46" s="187"/>
      <c r="G46" s="188" t="s">
        <v>178</v>
      </c>
      <c r="H46" s="189">
        <f>E43/E46</f>
        <v>1.4695443961092314</v>
      </c>
      <c r="I46" s="79"/>
      <c r="J46" s="79"/>
      <c r="K46" s="77"/>
      <c r="L46" s="77"/>
    </row>
    <row r="47" spans="1:12" ht="15.75" hidden="1">
      <c r="A47" s="77"/>
      <c r="B47" s="77"/>
      <c r="C47" s="77"/>
      <c r="D47" s="175"/>
      <c r="E47" s="175"/>
      <c r="F47" s="190"/>
      <c r="G47" s="107"/>
      <c r="H47" s="191"/>
      <c r="I47" s="79"/>
      <c r="J47" s="79"/>
      <c r="K47" s="77" t="s">
        <v>179</v>
      </c>
      <c r="L47" s="77"/>
    </row>
    <row r="48" spans="1:12" ht="15" hidden="1">
      <c r="A48" s="77"/>
      <c r="B48" s="77"/>
      <c r="C48" s="77"/>
      <c r="D48" s="192">
        <f>E48*G10*12</f>
        <v>36125.232</v>
      </c>
      <c r="E48" s="192">
        <v>8.36</v>
      </c>
      <c r="F48" s="192"/>
      <c r="G48" s="192" t="s">
        <v>179</v>
      </c>
      <c r="H48" s="193">
        <f>E43/E48</f>
        <v>1.468793770304319</v>
      </c>
      <c r="I48" s="79"/>
      <c r="J48" s="79"/>
      <c r="K48" s="77" t="s">
        <v>180</v>
      </c>
      <c r="L48" s="77"/>
    </row>
    <row r="49" spans="1:12" ht="15" hidden="1">
      <c r="A49" s="77"/>
      <c r="B49" s="77"/>
      <c r="C49" s="77"/>
      <c r="D49" s="194">
        <f>D43-D48</f>
        <v>16935.28371239823</v>
      </c>
      <c r="E49" s="194">
        <f>E43-E48</f>
        <v>3.9191159197441063</v>
      </c>
      <c r="F49" s="195"/>
      <c r="G49" s="195" t="s">
        <v>181</v>
      </c>
      <c r="H49" s="77"/>
      <c r="I49" s="79"/>
      <c r="J49" s="79"/>
      <c r="K49" s="77"/>
      <c r="L49" s="77"/>
    </row>
    <row r="50" ht="12.75" hidden="1"/>
    <row r="51" ht="12.75" hidden="1"/>
  </sheetData>
  <sheetProtection/>
  <mergeCells count="14">
    <mergeCell ref="D1:E1"/>
    <mergeCell ref="C2:D2"/>
    <mergeCell ref="C3:D3"/>
    <mergeCell ref="A8:E8"/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E28"/>
    </sheetView>
  </sheetViews>
  <sheetFormatPr defaultColWidth="9.140625" defaultRowHeight="12.75"/>
  <cols>
    <col min="1" max="1" width="34.421875" style="0" customWidth="1"/>
    <col min="2" max="2" width="3.421875" style="0" customWidth="1"/>
    <col min="3" max="3" width="17.281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196"/>
      <c r="B1" s="196"/>
      <c r="C1" s="77"/>
      <c r="D1" s="244" t="s">
        <v>182</v>
      </c>
      <c r="E1" s="244"/>
    </row>
    <row r="2" spans="1:5" ht="15.75">
      <c r="A2" s="196"/>
      <c r="B2" s="196"/>
      <c r="C2" s="257" t="s">
        <v>1</v>
      </c>
      <c r="D2" s="257"/>
      <c r="E2" s="197"/>
    </row>
    <row r="3" spans="1:5" ht="15.75">
      <c r="A3" s="196"/>
      <c r="B3" s="196"/>
      <c r="C3" s="258" t="s">
        <v>2</v>
      </c>
      <c r="D3" s="258"/>
      <c r="E3" s="258"/>
    </row>
    <row r="4" spans="1:5" ht="15.75">
      <c r="A4" s="196"/>
      <c r="B4" s="196"/>
      <c r="C4" s="80"/>
      <c r="D4" s="81" t="s">
        <v>3</v>
      </c>
      <c r="E4" s="196"/>
    </row>
    <row r="5" spans="1:5" ht="15.75">
      <c r="A5" s="196"/>
      <c r="B5" s="196"/>
      <c r="C5" s="83" t="s">
        <v>122</v>
      </c>
      <c r="D5" s="81"/>
      <c r="E5" s="196"/>
    </row>
    <row r="6" spans="1:5" ht="12.75">
      <c r="A6" s="196"/>
      <c r="B6" s="196"/>
      <c r="C6" s="5" t="s">
        <v>4</v>
      </c>
      <c r="D6" s="85"/>
      <c r="E6" s="196"/>
    </row>
    <row r="7" spans="1:5" ht="12.75">
      <c r="A7" s="196"/>
      <c r="B7" s="196"/>
      <c r="C7" s="6" t="s">
        <v>5</v>
      </c>
      <c r="D7" s="87"/>
      <c r="E7" s="196"/>
    </row>
    <row r="8" spans="1:5" ht="16.5">
      <c r="A8" s="285" t="s">
        <v>123</v>
      </c>
      <c r="B8" s="285"/>
      <c r="C8" s="285"/>
      <c r="D8" s="285"/>
      <c r="E8" s="285"/>
    </row>
    <row r="9" spans="1:8" ht="16.5">
      <c r="A9" s="278" t="s">
        <v>183</v>
      </c>
      <c r="B9" s="278"/>
      <c r="C9" s="278"/>
      <c r="D9" s="278"/>
      <c r="E9" s="278"/>
      <c r="G9" s="92">
        <v>267.4</v>
      </c>
      <c r="H9" s="93">
        <v>360.1</v>
      </c>
    </row>
    <row r="10" spans="1:5" ht="16.5">
      <c r="A10" s="198"/>
      <c r="B10" s="198"/>
      <c r="C10" s="198" t="s">
        <v>10</v>
      </c>
      <c r="D10" s="198"/>
      <c r="E10" s="198"/>
    </row>
    <row r="11" spans="1:5" ht="94.5">
      <c r="A11" s="199"/>
      <c r="B11" s="249" t="s">
        <v>125</v>
      </c>
      <c r="C11" s="250"/>
      <c r="D11" s="200" t="s">
        <v>184</v>
      </c>
      <c r="E11" s="200" t="s">
        <v>185</v>
      </c>
    </row>
    <row r="12" spans="1:5" ht="15.75">
      <c r="A12" s="279" t="s">
        <v>186</v>
      </c>
      <c r="B12" s="280"/>
      <c r="C12" s="280"/>
      <c r="D12" s="280"/>
      <c r="E12" s="281"/>
    </row>
    <row r="13" spans="1:5" ht="47.25">
      <c r="A13" s="111" t="s">
        <v>187</v>
      </c>
      <c r="B13" s="201">
        <v>2</v>
      </c>
      <c r="C13" s="202" t="s">
        <v>132</v>
      </c>
      <c r="D13" s="203">
        <v>5713.2303380418125</v>
      </c>
      <c r="E13" s="204">
        <v>1.3221397616499613</v>
      </c>
    </row>
    <row r="14" spans="1:5" ht="47.25">
      <c r="A14" s="105" t="s">
        <v>188</v>
      </c>
      <c r="B14" s="205">
        <v>12</v>
      </c>
      <c r="C14" s="206" t="s">
        <v>147</v>
      </c>
      <c r="D14" s="207">
        <v>0</v>
      </c>
      <c r="E14" s="208">
        <v>0</v>
      </c>
    </row>
    <row r="15" spans="1:5" ht="47.25">
      <c r="A15" s="105" t="s">
        <v>189</v>
      </c>
      <c r="B15" s="205">
        <v>2</v>
      </c>
      <c r="C15" s="206" t="s">
        <v>147</v>
      </c>
      <c r="D15" s="207">
        <v>0</v>
      </c>
      <c r="E15" s="208">
        <v>0</v>
      </c>
    </row>
    <row r="16" spans="1:5" ht="31.5">
      <c r="A16" s="105" t="s">
        <v>190</v>
      </c>
      <c r="B16" s="205">
        <v>1</v>
      </c>
      <c r="C16" s="206" t="s">
        <v>147</v>
      </c>
      <c r="D16" s="209">
        <v>0</v>
      </c>
      <c r="E16" s="210">
        <v>0</v>
      </c>
    </row>
    <row r="17" spans="1:5" ht="15.75">
      <c r="A17" s="282" t="s">
        <v>134</v>
      </c>
      <c r="B17" s="283"/>
      <c r="C17" s="283"/>
      <c r="D17" s="283"/>
      <c r="E17" s="284"/>
    </row>
    <row r="18" spans="1:5" ht="15.75">
      <c r="A18" s="111" t="s">
        <v>191</v>
      </c>
      <c r="B18" s="201">
        <v>4</v>
      </c>
      <c r="C18" s="202" t="s">
        <v>147</v>
      </c>
      <c r="D18" s="211">
        <v>0</v>
      </c>
      <c r="E18" s="208">
        <v>0</v>
      </c>
    </row>
    <row r="19" spans="1:5" ht="15.75">
      <c r="A19" s="105" t="s">
        <v>192</v>
      </c>
      <c r="B19" s="212"/>
      <c r="C19" s="206" t="s">
        <v>132</v>
      </c>
      <c r="D19" s="207">
        <v>0</v>
      </c>
      <c r="E19" s="208">
        <v>0</v>
      </c>
    </row>
    <row r="20" spans="1:5" ht="31.5">
      <c r="A20" s="124" t="s">
        <v>193</v>
      </c>
      <c r="B20" s="213">
        <v>1</v>
      </c>
      <c r="C20" s="214" t="s">
        <v>194</v>
      </c>
      <c r="D20" s="215">
        <v>1445.7722705517826</v>
      </c>
      <c r="E20" s="208">
        <v>0.3345765691363007</v>
      </c>
    </row>
    <row r="21" spans="1:5" ht="15.75">
      <c r="A21" s="266" t="s">
        <v>195</v>
      </c>
      <c r="B21" s="267"/>
      <c r="C21" s="267"/>
      <c r="D21" s="268"/>
      <c r="E21" s="269"/>
    </row>
    <row r="22" spans="1:5" ht="94.5">
      <c r="A22" s="216" t="s">
        <v>196</v>
      </c>
      <c r="B22" s="270" t="s">
        <v>197</v>
      </c>
      <c r="C22" s="271"/>
      <c r="D22" s="217">
        <v>0</v>
      </c>
      <c r="E22" s="208">
        <v>0</v>
      </c>
    </row>
    <row r="23" spans="1:9" ht="15.75">
      <c r="A23" s="218" t="s">
        <v>198</v>
      </c>
      <c r="B23" s="272" t="s">
        <v>194</v>
      </c>
      <c r="C23" s="273"/>
      <c r="D23" s="219">
        <v>2196.6088112758803</v>
      </c>
      <c r="E23" s="220">
        <v>0.5083330582421272</v>
      </c>
      <c r="F23" s="221"/>
      <c r="G23" s="221"/>
      <c r="H23" s="221"/>
      <c r="I23" s="221"/>
    </row>
    <row r="24" spans="1:5" ht="15.75">
      <c r="A24" s="274" t="s">
        <v>199</v>
      </c>
      <c r="B24" s="275"/>
      <c r="C24" s="275"/>
      <c r="D24" s="276"/>
      <c r="E24" s="277"/>
    </row>
    <row r="25" spans="1:5" ht="31.5">
      <c r="A25" s="222" t="s">
        <v>200</v>
      </c>
      <c r="B25" s="259"/>
      <c r="C25" s="260"/>
      <c r="D25" s="207"/>
      <c r="E25" s="223">
        <v>0</v>
      </c>
    </row>
    <row r="26" spans="1:5" ht="31.5">
      <c r="A26" s="224" t="s">
        <v>201</v>
      </c>
      <c r="B26" s="261"/>
      <c r="C26" s="262"/>
      <c r="D26" s="207"/>
      <c r="E26" s="223">
        <v>0</v>
      </c>
    </row>
    <row r="27" spans="1:5" ht="14.25">
      <c r="A27" s="263" t="s">
        <v>202</v>
      </c>
      <c r="B27" s="264"/>
      <c r="C27" s="264"/>
      <c r="D27" s="264"/>
      <c r="E27" s="265"/>
    </row>
    <row r="28" spans="1:5" ht="15.75">
      <c r="A28" s="225" t="s">
        <v>203</v>
      </c>
      <c r="B28" s="226"/>
      <c r="C28" s="226"/>
      <c r="D28" s="227">
        <v>9355.611419869476</v>
      </c>
      <c r="E28" s="228">
        <v>2.1650493890283893</v>
      </c>
    </row>
    <row r="30" ht="12.75">
      <c r="D30" s="229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2012-06-18T05:35:07Z</cp:lastPrinted>
  <dcterms:created xsi:type="dcterms:W3CDTF">1996-10-08T23:32:33Z</dcterms:created>
  <dcterms:modified xsi:type="dcterms:W3CDTF">2012-06-18T11:25:03Z</dcterms:modified>
  <cp:category/>
  <cp:version/>
  <cp:contentType/>
  <cp:contentStatus/>
</cp:coreProperties>
</file>