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<sst xmlns="http://schemas.openxmlformats.org/spreadsheetml/2006/main" count="281" uniqueCount="206">
  <si>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</si>
  <si>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</si>
  <si>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</si>
  <si>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</si>
  <si>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</si>
  <si>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</si>
  <si>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</si>
  <si>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</si>
  <si>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</si>
  <si>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</si>
  <si>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</si>
  <si>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</si>
  <si>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</si>
  <si>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</si>
  <si>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</si>
  <si>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</si>
  <si>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</si>
  <si>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</si>
  <si>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</si>
  <si>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</si>
  <si>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</si>
  <si>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</si>
  <si>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</si>
  <si>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</si>
  <si>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</si>
  <si>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</si>
  <si>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</si>
  <si>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</si>
  <si>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</si>
  <si>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</si>
  <si>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</si>
  <si>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</si>
  <si>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</si>
  <si>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</si>
  <si>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</si>
  <si>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</si>
  <si>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</si>
  <si>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</si>
  <si>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</si>
  <si>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</si>
  <si>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</si>
  <si>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</si>
  <si>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</si>
  <si>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</si>
  <si>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</si>
  <si>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</si>
  <si>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</si>
  <si>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</si>
  <si>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</si>
  <si>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</si>
  <si>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</si>
  <si>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</si>
  <si>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</si>
  <si>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</si>
  <si>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</si>
  <si>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</si>
  <si>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</si>
  <si>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</si>
  <si>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</si>
  <si>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</si>
  <si>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</si>
  <si>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</si>
  <si>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</si>
  <si>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</si>
  <si>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</si>
  <si>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</si>
  <si>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</si>
  <si>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</si>
  <si>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</si>
  <si>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</si>
  <si>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</si>
  <si>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</si>
  <si>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</si>
  <si>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</si>
  <si>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</si>
  <si>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</si>
  <si>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</si>
  <si>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</si>
  <si>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</si>
  <si>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</si>
  <si>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</si>
  <si>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</si>
  <si>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</si>
  <si>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</si>
  <si>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</si>
  <si>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</si>
  <si>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</si>
  <si>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</si>
  <si>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</si>
  <si>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</si>
  <si>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</si>
  <si>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</si>
  <si>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</si>
  <si>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</si>
  <si>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</si>
  <si>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</si>
  <si>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</si>
  <si>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</si>
  <si>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</si>
  <si>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</si>
  <si>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</si>
  <si>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</si>
  <si>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</si>
  <si>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</si>
  <si>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</si>
  <si>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</si>
  <si>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</si>
  <si>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</si>
  <si>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</si>
  <si>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</si>
  <si>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</si>
  <si>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</si>
  <si>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</si>
  <si>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</si>
  <si>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</si>
  <si>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</si>
  <si>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</si>
  <si>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</si>
  <si>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</si>
  <si>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</si>
  <si>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</si>
  <si>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</si>
  <si>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</si>
  <si>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</si>
  <si>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</si>
  <si>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</si>
  <si>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</si>
  <si>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</si>
  <si>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</si>
  <si>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</si>
  <si>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</si>
  <si>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</si>
  <si>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</si>
  <si>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</si>
  <si>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</si>
  <si>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</si>
  <si>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</si>
  <si>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</si>
  <si>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</si>
  <si>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</si>
  <si>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</si>
  <si>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</si>
  <si>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</si>
  <si>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</si>
  <si>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</si>
  <si>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</si>
  <si>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</si>
  <si>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</si>
  <si>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</si>
  <si>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</si>
  <si>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</si>
  <si>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</si>
  <si>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</si>
  <si>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</si>
  <si>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</si>
  <si>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</si>
  <si>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</si>
  <si>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</si>
  <si>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</si>
  <si>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</si>
  <si>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</si>
  <si>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</si>
  <si>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</si>
  <si>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</si>
  <si>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</si>
  <si>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</si>
  <si>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</si>
  <si>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</si>
  <si>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</si>
  <si>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</si>
  <si>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</si>
  <si>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</si>
  <si>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н/у</t>
  </si>
  <si>
    <t>деревянные</t>
  </si>
  <si>
    <t xml:space="preserve">     2012г.</t>
  </si>
  <si>
    <t>Чернышевского 2 лит А</t>
  </si>
  <si>
    <t>деревянные стулья</t>
  </si>
  <si>
    <t>сгнили</t>
  </si>
  <si>
    <t xml:space="preserve">бревенчатые </t>
  </si>
  <si>
    <t>деревянное отепленное</t>
  </si>
  <si>
    <t>прогиб балок, трещины</t>
  </si>
  <si>
    <t>шифер по дер. обрешетке</t>
  </si>
  <si>
    <t>местами неровности, отколы</t>
  </si>
  <si>
    <t xml:space="preserve">дощатые окрашены по деревянным лагам </t>
  </si>
  <si>
    <t>щели, неровности</t>
  </si>
  <si>
    <t>2-е  глухие</t>
  </si>
  <si>
    <t xml:space="preserve">простые </t>
  </si>
  <si>
    <t>трещины</t>
  </si>
  <si>
    <t>штукатурка, окрашено, побелка</t>
  </si>
  <si>
    <t xml:space="preserve"> износ окраски, трещины</t>
  </si>
  <si>
    <t>обшит тесом</t>
  </si>
  <si>
    <t>-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</si>
  <si>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</si>
  <si>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</si>
  <si>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</si>
  <si>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</si>
  <si>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</si>
  <si>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</si>
  <si>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</si>
  <si>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</si>
  <si>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</si>
  <si>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 xml:space="preserve">"_____" ________________ </t>
  </si>
  <si>
    <t>в нижних венцах значит гниль, деформация стен</t>
  </si>
  <si>
    <t>гниль в подоконниках, трещины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</si>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</sst>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0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182" fontId="10" fillId="39" borderId="14" xfId="42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/>
    </xf>
    <xf numFmtId="0" fontId="17" fillId="37" borderId="15" xfId="0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0" fontId="17" fillId="36" borderId="14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0" fillId="41" borderId="14" xfId="0" applyNumberFormat="1" applyFont="1" applyFill="1" applyBorder="1" applyAlignment="1">
      <alignment/>
    </xf>
    <xf numFmtId="0" fontId="18" fillId="41" borderId="14" xfId="0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47.00390625" style="0" customWidth="1"/>
    <col min="2" max="2" width="24.8515625" style="0" customWidth="1"/>
    <col min="3" max="3" width="16.00390625" style="0" customWidth="1"/>
  </cols>
  <sheetData>
    <row r="1" spans="1:3" ht="29.25" customHeight="1">
      <c r="A1" s="1"/>
      <c r="B1" s="229" t="s">
        <v>0</v>
      </c>
      <c r="C1" s="229"/>
    </row>
    <row r="2" spans="1:3" ht="15.75">
      <c r="A2" s="1"/>
      <c r="B2" s="226" t="s">
        <v>1</v>
      </c>
      <c r="C2" s="226"/>
    </row>
    <row r="3" spans="1:3" ht="47.25" customHeight="1">
      <c r="A3" s="1"/>
      <c r="B3" s="225" t="s">
        <v>2</v>
      </c>
      <c r="C3" s="225"/>
    </row>
    <row r="4" spans="1:3" ht="24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201</v>
      </c>
      <c r="C6" s="7" t="s">
        <v>174</v>
      </c>
    </row>
    <row r="7" spans="1:3" ht="15.75">
      <c r="A7" s="226" t="s">
        <v>6</v>
      </c>
      <c r="B7" s="226"/>
      <c r="C7" s="226"/>
    </row>
    <row r="8" spans="1:3" ht="30.75" customHeight="1">
      <c r="A8" s="227" t="s">
        <v>7</v>
      </c>
      <c r="B8" s="227"/>
      <c r="C8" s="227"/>
    </row>
    <row r="9" spans="1:3" ht="15.75">
      <c r="A9" s="226" t="s">
        <v>8</v>
      </c>
      <c r="B9" s="226"/>
      <c r="C9" s="226"/>
    </row>
    <row r="10" spans="1:3" ht="15.75">
      <c r="A10" s="8" t="s">
        <v>9</v>
      </c>
      <c r="B10" s="9" t="s">
        <v>175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12</v>
      </c>
      <c r="C12" s="8"/>
    </row>
    <row r="13" spans="1:3" ht="15.75">
      <c r="A13" s="8" t="s">
        <v>13</v>
      </c>
      <c r="B13" s="9" t="s">
        <v>172</v>
      </c>
      <c r="C13" s="3"/>
    </row>
    <row r="14" spans="1:3" ht="15.75" customHeight="1">
      <c r="A14" s="228" t="s">
        <v>14</v>
      </c>
      <c r="B14" s="228"/>
      <c r="C14" s="12">
        <v>0.56</v>
      </c>
    </row>
    <row r="15" spans="1:3" ht="15.75">
      <c r="A15" s="8" t="s">
        <v>15</v>
      </c>
      <c r="B15" s="12"/>
      <c r="C15" s="13"/>
    </row>
    <row r="16" spans="1:3" ht="15.75">
      <c r="A16" s="8" t="s">
        <v>16</v>
      </c>
      <c r="B16" s="3">
        <v>1955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1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4</v>
      </c>
      <c r="C23" s="3"/>
    </row>
    <row r="24" spans="1:3" ht="31.5" customHeight="1">
      <c r="A24" s="225" t="s">
        <v>25</v>
      </c>
      <c r="B24" s="225"/>
      <c r="C24" s="15" t="s">
        <v>18</v>
      </c>
    </row>
    <row r="25" spans="1:3" ht="31.5" customHeight="1">
      <c r="A25" s="225" t="s">
        <v>26</v>
      </c>
      <c r="B25" s="225"/>
      <c r="C25" s="16" t="s">
        <v>18</v>
      </c>
    </row>
    <row r="26" spans="1:3" ht="46.5" customHeight="1">
      <c r="A26" s="225" t="s">
        <v>27</v>
      </c>
      <c r="B26" s="225"/>
      <c r="C26" s="15" t="s">
        <v>18</v>
      </c>
    </row>
    <row r="27" spans="1:3" ht="15.75">
      <c r="A27" s="8" t="s">
        <v>28</v>
      </c>
      <c r="B27" s="10">
        <v>585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f>B31+B34+B36</f>
        <v>167.8</v>
      </c>
      <c r="C30" s="10" t="s">
        <v>33</v>
      </c>
    </row>
    <row r="31" spans="1:3" ht="15.75">
      <c r="A31" s="18" t="s">
        <v>34</v>
      </c>
      <c r="B31" s="17">
        <v>167.8</v>
      </c>
      <c r="C31" s="17" t="s">
        <v>33</v>
      </c>
    </row>
    <row r="32" spans="1:3" ht="15.75">
      <c r="A32" s="20" t="s">
        <v>35</v>
      </c>
      <c r="B32" s="17">
        <v>114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62.25" customHeight="1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0</v>
      </c>
      <c r="C35" s="17" t="s">
        <v>39</v>
      </c>
    </row>
    <row r="36" spans="1:3" ht="31.5">
      <c r="A36" s="2" t="s">
        <v>40</v>
      </c>
      <c r="B36" s="17">
        <v>0</v>
      </c>
      <c r="C36" s="17" t="s">
        <v>33</v>
      </c>
    </row>
    <row r="37" spans="1:3" ht="15.75">
      <c r="A37" s="8" t="s">
        <v>41</v>
      </c>
      <c r="B37" s="22"/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47.25">
      <c r="A39" s="25" t="s">
        <v>43</v>
      </c>
      <c r="B39" s="26">
        <f>SUM(B40:B43)</f>
        <v>0</v>
      </c>
      <c r="C39" s="192"/>
    </row>
    <row r="40" spans="1:3" ht="15.75">
      <c r="A40" s="27" t="s">
        <v>44</v>
      </c>
      <c r="B40" s="24">
        <v>0</v>
      </c>
      <c r="C40" s="8" t="s">
        <v>33</v>
      </c>
    </row>
    <row r="41" spans="1:3" ht="15.75">
      <c r="A41" s="28" t="s">
        <v>45</v>
      </c>
      <c r="B41" s="24"/>
      <c r="C41" s="8" t="s">
        <v>33</v>
      </c>
    </row>
    <row r="42" spans="1:3" ht="15.75">
      <c r="A42" s="27" t="s">
        <v>46</v>
      </c>
      <c r="B42" s="24"/>
      <c r="C42" s="8" t="s">
        <v>33</v>
      </c>
    </row>
    <row r="43" spans="1:3" ht="15.75">
      <c r="A43" s="18" t="s">
        <v>47</v>
      </c>
      <c r="B43" s="19">
        <v>0</v>
      </c>
      <c r="C43" s="10" t="s">
        <v>33</v>
      </c>
    </row>
    <row r="44" spans="1:3" ht="15.75">
      <c r="A44" s="1" t="s">
        <v>48</v>
      </c>
      <c r="B44" s="29"/>
      <c r="C44" s="29"/>
    </row>
    <row r="45" spans="1:3" ht="15.75">
      <c r="A45" s="1" t="s">
        <v>49</v>
      </c>
      <c r="B45" s="188">
        <v>12</v>
      </c>
      <c r="C45" s="29" t="s">
        <v>50</v>
      </c>
    </row>
    <row r="46" spans="1:3" ht="15.75">
      <c r="A46" s="8" t="s">
        <v>51</v>
      </c>
      <c r="B46" s="193">
        <f>SUM(B47:B50)</f>
        <v>212.2</v>
      </c>
      <c r="C46" s="17" t="s">
        <v>33</v>
      </c>
    </row>
    <row r="47" spans="1:3" ht="15.75">
      <c r="A47" s="30" t="s">
        <v>52</v>
      </c>
      <c r="B47" s="183"/>
      <c r="C47" s="8"/>
    </row>
    <row r="48" spans="1:3" ht="15.75">
      <c r="A48" s="31" t="s">
        <v>53</v>
      </c>
      <c r="B48" s="183"/>
      <c r="C48" s="8"/>
    </row>
    <row r="49" spans="1:3" ht="15.75">
      <c r="A49" s="31" t="s">
        <v>54</v>
      </c>
      <c r="B49" s="183">
        <v>212.2</v>
      </c>
      <c r="C49" s="8"/>
    </row>
    <row r="50" spans="1:3" ht="15.75">
      <c r="A50" s="31" t="s">
        <v>55</v>
      </c>
      <c r="B50" s="183"/>
      <c r="C50" s="8"/>
    </row>
    <row r="51" spans="1:3" ht="15.75">
      <c r="A51" s="226" t="s">
        <v>56</v>
      </c>
      <c r="B51" s="226"/>
      <c r="C51" s="226"/>
    </row>
    <row r="52" spans="1:3" ht="15.75">
      <c r="A52" s="1"/>
      <c r="B52" s="3"/>
      <c r="C52" s="3"/>
    </row>
    <row r="53" spans="1:3" ht="76.5">
      <c r="A53" s="32" t="s">
        <v>57</v>
      </c>
      <c r="B53" s="32" t="s">
        <v>58</v>
      </c>
      <c r="C53" s="274" t="s">
        <v>59</v>
      </c>
    </row>
    <row r="54" spans="1:3" ht="15.75">
      <c r="A54" s="33" t="s">
        <v>60</v>
      </c>
      <c r="B54" s="185" t="s">
        <v>176</v>
      </c>
      <c r="C54" s="66" t="s">
        <v>177</v>
      </c>
    </row>
    <row r="55" spans="1:3" ht="73.5" customHeight="1">
      <c r="A55" s="33" t="s">
        <v>61</v>
      </c>
      <c r="B55" s="185" t="s">
        <v>178</v>
      </c>
      <c r="C55" s="185" t="s">
        <v>202</v>
      </c>
    </row>
    <row r="56" spans="1:3" ht="15.75">
      <c r="A56" s="34" t="s">
        <v>62</v>
      </c>
      <c r="B56" s="185" t="s">
        <v>173</v>
      </c>
      <c r="C56" s="185"/>
    </row>
    <row r="57" spans="1:3" ht="15.75">
      <c r="A57" s="35" t="s">
        <v>63</v>
      </c>
      <c r="B57" s="194"/>
      <c r="C57" s="186"/>
    </row>
    <row r="58" spans="1:3" ht="31.5">
      <c r="A58" s="36" t="s">
        <v>64</v>
      </c>
      <c r="B58" s="194" t="s">
        <v>179</v>
      </c>
      <c r="C58" s="190" t="s">
        <v>180</v>
      </c>
    </row>
    <row r="59" spans="1:3" ht="15.75">
      <c r="A59" s="36" t="s">
        <v>65</v>
      </c>
      <c r="B59" s="42"/>
      <c r="C59" s="190"/>
    </row>
    <row r="60" spans="1:3" ht="15.75">
      <c r="A60" s="36" t="s">
        <v>66</v>
      </c>
      <c r="B60" s="42"/>
      <c r="C60" s="190"/>
    </row>
    <row r="61" spans="1:3" ht="15.75">
      <c r="A61" s="37" t="s">
        <v>67</v>
      </c>
      <c r="B61" s="195"/>
      <c r="C61" s="191"/>
    </row>
    <row r="62" spans="1:3" ht="47.25">
      <c r="A62" s="38" t="s">
        <v>68</v>
      </c>
      <c r="B62" s="187" t="s">
        <v>181</v>
      </c>
      <c r="C62" s="185" t="s">
        <v>182</v>
      </c>
    </row>
    <row r="63" spans="1:3" ht="32.25" customHeight="1">
      <c r="A63" s="39" t="s">
        <v>69</v>
      </c>
      <c r="B63" s="185" t="s">
        <v>183</v>
      </c>
      <c r="C63" s="66" t="s">
        <v>184</v>
      </c>
    </row>
    <row r="64" spans="1:3" ht="15.75">
      <c r="A64" s="35" t="s">
        <v>70</v>
      </c>
      <c r="B64" s="40"/>
      <c r="C64" s="186"/>
    </row>
    <row r="65" spans="1:3" ht="48" customHeight="1">
      <c r="A65" s="41" t="s">
        <v>71</v>
      </c>
      <c r="B65" s="42" t="s">
        <v>185</v>
      </c>
      <c r="C65" s="190" t="s">
        <v>203</v>
      </c>
    </row>
    <row r="66" spans="1:3" ht="15.75">
      <c r="A66" s="43" t="s">
        <v>72</v>
      </c>
      <c r="B66" s="44" t="s">
        <v>186</v>
      </c>
      <c r="C66" s="196" t="s">
        <v>187</v>
      </c>
    </row>
    <row r="67" spans="1:3" ht="15.75">
      <c r="A67" s="45" t="s">
        <v>67</v>
      </c>
      <c r="B67" s="46"/>
      <c r="C67" s="187"/>
    </row>
    <row r="68" spans="1:3" ht="15.75">
      <c r="A68" s="35" t="s">
        <v>73</v>
      </c>
      <c r="B68" s="40"/>
      <c r="C68" s="186"/>
    </row>
    <row r="69" spans="1:3" ht="31.5">
      <c r="A69" s="43" t="s">
        <v>74</v>
      </c>
      <c r="B69" s="42" t="s">
        <v>188</v>
      </c>
      <c r="C69" s="189" t="s">
        <v>189</v>
      </c>
    </row>
    <row r="70" spans="1:3" ht="15.75">
      <c r="A70" s="41" t="s">
        <v>75</v>
      </c>
      <c r="B70" s="42" t="s">
        <v>190</v>
      </c>
      <c r="C70" s="189"/>
    </row>
    <row r="71" spans="1:3" ht="15.75">
      <c r="A71" s="43" t="s">
        <v>67</v>
      </c>
      <c r="B71" s="44"/>
      <c r="C71" s="187"/>
    </row>
    <row r="72" spans="1:3" ht="31.5">
      <c r="A72" s="35" t="s">
        <v>76</v>
      </c>
      <c r="B72" s="40"/>
      <c r="C72" s="186"/>
    </row>
    <row r="73" spans="1:3" ht="15.75">
      <c r="A73" s="43" t="s">
        <v>77</v>
      </c>
      <c r="B73" s="44"/>
      <c r="C73" s="196"/>
    </row>
    <row r="74" spans="1:3" ht="15.75">
      <c r="A74" s="43" t="s">
        <v>79</v>
      </c>
      <c r="B74" s="44"/>
      <c r="C74" s="196"/>
    </row>
    <row r="75" spans="1:3" ht="15.75">
      <c r="A75" s="43" t="s">
        <v>80</v>
      </c>
      <c r="B75" s="44"/>
      <c r="C75" s="196"/>
    </row>
    <row r="76" spans="1:3" ht="15.75">
      <c r="A76" s="43" t="s">
        <v>81</v>
      </c>
      <c r="B76" s="197" t="s">
        <v>78</v>
      </c>
      <c r="C76" s="196"/>
    </row>
    <row r="77" spans="1:3" ht="15.75">
      <c r="A77" s="43" t="s">
        <v>82</v>
      </c>
      <c r="B77" s="44"/>
      <c r="C77" s="196"/>
    </row>
    <row r="78" spans="1:3" ht="15.75">
      <c r="A78" s="43" t="s">
        <v>83</v>
      </c>
      <c r="B78" s="44" t="s">
        <v>191</v>
      </c>
      <c r="C78" s="196"/>
    </row>
    <row r="79" spans="1:3" ht="15.75">
      <c r="A79" s="43" t="s">
        <v>84</v>
      </c>
      <c r="B79" s="44" t="s">
        <v>191</v>
      </c>
      <c r="C79" s="196"/>
    </row>
    <row r="80" spans="1:3" ht="15.75">
      <c r="A80" s="43" t="s">
        <v>85</v>
      </c>
      <c r="B80" s="44"/>
      <c r="C80" s="196"/>
    </row>
    <row r="81" spans="1:3" ht="15.75">
      <c r="A81" s="45" t="s">
        <v>86</v>
      </c>
      <c r="B81" s="44"/>
      <c r="C81" s="196"/>
    </row>
    <row r="82" spans="1:3" ht="47.25">
      <c r="A82" s="35" t="s">
        <v>87</v>
      </c>
      <c r="B82" s="40"/>
      <c r="C82" s="186"/>
    </row>
    <row r="83" spans="1:3" ht="15.75">
      <c r="A83" s="43" t="s">
        <v>88</v>
      </c>
      <c r="B83" s="197" t="s">
        <v>78</v>
      </c>
      <c r="C83" s="196"/>
    </row>
    <row r="84" spans="1:3" ht="15.75">
      <c r="A84" s="43" t="s">
        <v>89</v>
      </c>
      <c r="B84" s="197"/>
      <c r="C84" s="196"/>
    </row>
    <row r="85" spans="1:3" ht="15.75">
      <c r="A85" s="43" t="s">
        <v>90</v>
      </c>
      <c r="B85" s="44"/>
      <c r="C85" s="196"/>
    </row>
    <row r="86" spans="1:3" ht="15.75">
      <c r="A86" s="43" t="s">
        <v>91</v>
      </c>
      <c r="B86" s="44"/>
      <c r="C86" s="196"/>
    </row>
    <row r="87" spans="1:3" ht="15.75">
      <c r="A87" s="43" t="s">
        <v>92</v>
      </c>
      <c r="B87" s="44"/>
      <c r="C87" s="196"/>
    </row>
    <row r="88" spans="1:3" ht="15.75">
      <c r="A88" s="43" t="s">
        <v>93</v>
      </c>
      <c r="B88" s="197"/>
      <c r="C88" s="196"/>
    </row>
    <row r="89" spans="1:3" ht="15.75">
      <c r="A89" s="43" t="s">
        <v>94</v>
      </c>
      <c r="B89" s="197" t="s">
        <v>78</v>
      </c>
      <c r="C89" s="196"/>
    </row>
    <row r="90" spans="1:3" ht="15.75">
      <c r="A90" s="43" t="s">
        <v>95</v>
      </c>
      <c r="B90" s="44" t="s">
        <v>191</v>
      </c>
      <c r="C90" s="196"/>
    </row>
    <row r="91" spans="1:3" ht="15.75">
      <c r="A91" s="43" t="s">
        <v>96</v>
      </c>
      <c r="B91" s="44" t="s">
        <v>191</v>
      </c>
      <c r="C91" s="196"/>
    </row>
    <row r="92" spans="1:3" ht="15.75">
      <c r="A92" s="47" t="s">
        <v>67</v>
      </c>
      <c r="B92" s="46"/>
      <c r="C92" s="198"/>
    </row>
    <row r="93" spans="1:3" ht="15.75">
      <c r="A93" s="33" t="s">
        <v>97</v>
      </c>
      <c r="B93" s="185" t="s">
        <v>78</v>
      </c>
      <c r="C93" s="185"/>
    </row>
    <row r="94" spans="1:3" ht="63.75" customHeight="1">
      <c r="A94" s="11" t="s">
        <v>204</v>
      </c>
      <c r="B94" s="3"/>
      <c r="C94" s="3" t="s">
        <v>98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99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33.7109375" style="0" customWidth="1"/>
    <col min="2" max="2" width="6.00390625" style="0" customWidth="1"/>
    <col min="3" max="3" width="23.28125" style="0" customWidth="1"/>
    <col min="4" max="4" width="13.2812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5" ht="26.25" customHeight="1">
      <c r="A1" s="48"/>
      <c r="B1" s="49"/>
      <c r="C1" s="48"/>
      <c r="D1" s="229" t="s">
        <v>100</v>
      </c>
      <c r="E1" s="229"/>
      <c r="F1" s="48"/>
      <c r="G1" s="48"/>
      <c r="H1" s="48"/>
      <c r="I1" s="50"/>
      <c r="J1" s="50"/>
      <c r="K1" s="48"/>
      <c r="L1" s="48"/>
      <c r="M1" s="48"/>
      <c r="N1" s="48"/>
      <c r="O1" s="48"/>
    </row>
    <row r="2" spans="1:15" ht="15.75">
      <c r="A2" s="49"/>
      <c r="B2" s="49"/>
      <c r="C2" s="233" t="s">
        <v>1</v>
      </c>
      <c r="D2" s="233"/>
      <c r="E2" s="49"/>
      <c r="F2" s="49"/>
      <c r="G2" s="49"/>
      <c r="H2" s="48"/>
      <c r="I2" s="50"/>
      <c r="J2" s="50"/>
      <c r="K2" s="48"/>
      <c r="L2" s="48"/>
      <c r="M2" s="48"/>
      <c r="N2" s="48"/>
      <c r="O2" s="48"/>
    </row>
    <row r="3" spans="1:15" ht="43.5" customHeight="1">
      <c r="A3" s="49"/>
      <c r="B3" s="48"/>
      <c r="C3" s="234" t="s">
        <v>2</v>
      </c>
      <c r="D3" s="234"/>
      <c r="E3" s="275"/>
      <c r="F3" s="49"/>
      <c r="G3" s="49"/>
      <c r="H3" s="48"/>
      <c r="I3" s="50"/>
      <c r="J3" s="50"/>
      <c r="K3" s="48"/>
      <c r="L3" s="48"/>
      <c r="M3" s="48"/>
      <c r="N3" s="48"/>
      <c r="O3" s="48"/>
    </row>
    <row r="4" spans="1:15" ht="23.25" customHeight="1">
      <c r="A4" s="49"/>
      <c r="B4" s="49"/>
      <c r="C4" s="51"/>
      <c r="D4" s="52" t="s">
        <v>3</v>
      </c>
      <c r="E4" s="53"/>
      <c r="F4" s="49"/>
      <c r="G4" s="49"/>
      <c r="H4" s="48"/>
      <c r="I4" s="50"/>
      <c r="J4" s="50"/>
      <c r="K4" s="48"/>
      <c r="L4" s="48"/>
      <c r="M4" s="48"/>
      <c r="N4" s="48"/>
      <c r="O4" s="48"/>
    </row>
    <row r="5" spans="1:15" ht="15.75">
      <c r="A5" s="49"/>
      <c r="B5" s="49"/>
      <c r="C5" s="54" t="s">
        <v>205</v>
      </c>
      <c r="D5" s="52"/>
      <c r="E5" s="55"/>
      <c r="F5" s="49"/>
      <c r="G5" s="49"/>
      <c r="H5" s="48"/>
      <c r="I5" s="50"/>
      <c r="J5" s="50"/>
      <c r="K5" s="48"/>
      <c r="L5" s="48"/>
      <c r="M5" s="48"/>
      <c r="N5" s="48"/>
      <c r="O5" s="48"/>
    </row>
    <row r="6" spans="1:15" ht="15">
      <c r="A6" s="49"/>
      <c r="B6" s="49"/>
      <c r="C6" s="5" t="s">
        <v>4</v>
      </c>
      <c r="D6" s="56"/>
      <c r="E6" s="57"/>
      <c r="F6" s="49"/>
      <c r="G6" s="49"/>
      <c r="H6" s="48"/>
      <c r="I6" s="50"/>
      <c r="J6" s="50"/>
      <c r="K6" s="48"/>
      <c r="L6" s="48"/>
      <c r="M6" s="48"/>
      <c r="N6" s="48"/>
      <c r="O6" s="48"/>
    </row>
    <row r="7" spans="1:15" ht="15">
      <c r="A7" s="49"/>
      <c r="B7" s="49"/>
      <c r="C7" s="6" t="s">
        <v>5</v>
      </c>
      <c r="D7" s="58"/>
      <c r="E7" s="57"/>
      <c r="F7" s="49"/>
      <c r="G7" s="49"/>
      <c r="H7" s="48"/>
      <c r="I7" s="50"/>
      <c r="J7" s="50"/>
      <c r="K7" s="48"/>
      <c r="L7" s="48"/>
      <c r="M7" s="48"/>
      <c r="N7" s="48"/>
      <c r="O7" s="48"/>
    </row>
    <row r="8" spans="1:15" ht="22.5" customHeight="1">
      <c r="A8" s="233" t="s">
        <v>101</v>
      </c>
      <c r="B8" s="233"/>
      <c r="C8" s="233"/>
      <c r="D8" s="233"/>
      <c r="E8" s="233"/>
      <c r="F8" s="59"/>
      <c r="G8" s="59"/>
      <c r="H8" s="60"/>
      <c r="I8" s="61"/>
      <c r="J8" s="50"/>
      <c r="K8" s="60"/>
      <c r="L8" s="60"/>
      <c r="M8" s="60"/>
      <c r="N8" s="60"/>
      <c r="O8" s="60"/>
    </row>
    <row r="9" spans="1:15" ht="44.25" customHeight="1">
      <c r="A9" s="236" t="s">
        <v>102</v>
      </c>
      <c r="B9" s="236"/>
      <c r="C9" s="236"/>
      <c r="D9" s="236"/>
      <c r="E9" s="236"/>
      <c r="F9" s="59"/>
      <c r="G9" s="59"/>
      <c r="H9" s="60"/>
      <c r="I9" s="61"/>
      <c r="J9" s="50"/>
      <c r="K9" s="60"/>
      <c r="L9" s="60"/>
      <c r="M9" s="60"/>
      <c r="N9" s="60"/>
      <c r="O9" s="60"/>
    </row>
    <row r="10" spans="1:15" ht="15.75">
      <c r="A10" s="62"/>
      <c r="B10" s="62"/>
      <c r="C10" s="62" t="s">
        <v>175</v>
      </c>
      <c r="E10" s="62"/>
      <c r="F10" s="59"/>
      <c r="G10" s="63">
        <v>167.8</v>
      </c>
      <c r="H10" s="64">
        <v>114</v>
      </c>
      <c r="I10" s="61"/>
      <c r="J10" s="50"/>
      <c r="K10" s="60"/>
      <c r="L10" s="60"/>
      <c r="M10" s="60"/>
      <c r="N10" s="60"/>
      <c r="O10" s="60"/>
    </row>
    <row r="11" spans="1:15" ht="95.25" customHeight="1">
      <c r="A11" s="65"/>
      <c r="B11" s="237" t="s">
        <v>103</v>
      </c>
      <c r="C11" s="238"/>
      <c r="D11" s="66" t="s">
        <v>104</v>
      </c>
      <c r="E11" s="66" t="s">
        <v>105</v>
      </c>
      <c r="F11" s="66" t="s">
        <v>106</v>
      </c>
      <c r="G11" s="67"/>
      <c r="H11" s="68"/>
      <c r="I11" s="69" t="s">
        <v>107</v>
      </c>
      <c r="J11" s="50"/>
      <c r="K11" s="68"/>
      <c r="L11" s="68"/>
      <c r="M11" s="68"/>
      <c r="N11" s="68"/>
      <c r="O11" s="68"/>
    </row>
    <row r="12" spans="1:15" ht="15">
      <c r="A12" s="70" t="s">
        <v>108</v>
      </c>
      <c r="B12" s="71"/>
      <c r="C12" s="71"/>
      <c r="D12" s="72"/>
      <c r="E12" s="72"/>
      <c r="F12" s="73"/>
      <c r="G12" s="74">
        <f>SUM(D13:D13)</f>
        <v>0</v>
      </c>
      <c r="H12" s="75">
        <f>F13</f>
        <v>0</v>
      </c>
      <c r="I12" s="50"/>
      <c r="J12" s="50"/>
      <c r="K12" s="48"/>
      <c r="L12" s="48"/>
      <c r="M12" s="48"/>
      <c r="N12" s="48"/>
      <c r="O12" s="48"/>
    </row>
    <row r="13" spans="1:15" ht="31.5">
      <c r="A13" s="76" t="s">
        <v>109</v>
      </c>
      <c r="B13" s="77"/>
      <c r="C13" s="78" t="s">
        <v>110</v>
      </c>
      <c r="D13" s="79">
        <v>0</v>
      </c>
      <c r="E13" s="79">
        <f>D13/$G$10/12</f>
        <v>0</v>
      </c>
      <c r="F13" s="80">
        <f>D13/$H$10/12</f>
        <v>0</v>
      </c>
      <c r="G13" s="81"/>
      <c r="H13" s="48"/>
      <c r="I13" s="50">
        <v>0.81</v>
      </c>
      <c r="J13" s="50" t="s">
        <v>111</v>
      </c>
      <c r="K13" s="48"/>
      <c r="L13" s="48"/>
      <c r="M13" s="48"/>
      <c r="N13" s="48"/>
      <c r="O13" s="48"/>
    </row>
    <row r="14" spans="1:15" ht="15">
      <c r="A14" s="82" t="s">
        <v>112</v>
      </c>
      <c r="B14" s="83"/>
      <c r="C14" s="83"/>
      <c r="D14" s="84"/>
      <c r="E14" s="85"/>
      <c r="F14" s="86"/>
      <c r="G14" s="87">
        <f>SUM(D15:D21)</f>
        <v>4275.2124</v>
      </c>
      <c r="H14" s="88">
        <f>SUM(F15:F21)</f>
        <v>3.125155263157895</v>
      </c>
      <c r="I14" s="50"/>
      <c r="J14" s="50"/>
      <c r="K14" s="48"/>
      <c r="L14" s="48"/>
      <c r="M14" s="48"/>
      <c r="N14" s="48"/>
      <c r="O14" s="48"/>
    </row>
    <row r="15" spans="1:15" ht="31.5">
      <c r="A15" s="89" t="s">
        <v>113</v>
      </c>
      <c r="B15" s="90">
        <v>2</v>
      </c>
      <c r="C15" s="91" t="s">
        <v>110</v>
      </c>
      <c r="D15" s="92">
        <v>0</v>
      </c>
      <c r="E15" s="93">
        <f aca="true" t="shared" si="0" ref="E15:E20">D15/$G$10/12</f>
        <v>0</v>
      </c>
      <c r="F15" s="94">
        <f aca="true" t="shared" si="1" ref="F15:F21">D15/$H$10/12</f>
        <v>0</v>
      </c>
      <c r="G15" s="81"/>
      <c r="H15" s="48"/>
      <c r="I15" s="50">
        <v>1.3</v>
      </c>
      <c r="J15" s="50" t="s">
        <v>111</v>
      </c>
      <c r="K15" s="48"/>
      <c r="L15" s="48"/>
      <c r="M15" s="184"/>
      <c r="N15" s="122"/>
      <c r="O15" s="122"/>
    </row>
    <row r="16" spans="1:15" ht="15.75">
      <c r="A16" s="76" t="s">
        <v>192</v>
      </c>
      <c r="B16" s="77">
        <v>2</v>
      </c>
      <c r="C16" s="95" t="s">
        <v>110</v>
      </c>
      <c r="D16" s="96">
        <v>0</v>
      </c>
      <c r="E16" s="93">
        <f t="shared" si="0"/>
        <v>0</v>
      </c>
      <c r="F16" s="94">
        <f t="shared" si="1"/>
        <v>0</v>
      </c>
      <c r="G16" s="81"/>
      <c r="H16" s="48"/>
      <c r="I16" s="50"/>
      <c r="J16" s="50"/>
      <c r="K16" s="48"/>
      <c r="L16" s="48"/>
      <c r="M16" s="48"/>
      <c r="N16" s="48"/>
      <c r="O16" s="48"/>
    </row>
    <row r="17" spans="1:15" ht="31.5">
      <c r="A17" s="76" t="s">
        <v>114</v>
      </c>
      <c r="B17" s="77"/>
      <c r="C17" s="95" t="s">
        <v>110</v>
      </c>
      <c r="D17" s="96">
        <v>0</v>
      </c>
      <c r="E17" s="93">
        <f t="shared" si="0"/>
        <v>0</v>
      </c>
      <c r="F17" s="94">
        <f t="shared" si="1"/>
        <v>0</v>
      </c>
      <c r="G17" s="81"/>
      <c r="H17" s="48"/>
      <c r="I17" s="50"/>
      <c r="J17" s="50"/>
      <c r="K17" s="48"/>
      <c r="L17" s="48"/>
      <c r="M17" s="48"/>
      <c r="N17" s="48"/>
      <c r="O17" s="48"/>
    </row>
    <row r="18" spans="1:15" ht="31.5">
      <c r="A18" s="76" t="s">
        <v>115</v>
      </c>
      <c r="B18" s="77">
        <v>2</v>
      </c>
      <c r="C18" s="95" t="s">
        <v>110</v>
      </c>
      <c r="D18" s="96">
        <v>0</v>
      </c>
      <c r="E18" s="93">
        <f t="shared" si="0"/>
        <v>0</v>
      </c>
      <c r="F18" s="94">
        <f t="shared" si="1"/>
        <v>0</v>
      </c>
      <c r="G18" s="48"/>
      <c r="H18" s="48"/>
      <c r="I18" s="50"/>
      <c r="J18" s="50"/>
      <c r="K18" s="48"/>
      <c r="L18" s="48"/>
      <c r="M18" s="48"/>
      <c r="N18" s="48"/>
      <c r="O18" s="48"/>
    </row>
    <row r="19" spans="1:15" ht="60">
      <c r="A19" s="76" t="s">
        <v>116</v>
      </c>
      <c r="B19" s="97">
        <v>1</v>
      </c>
      <c r="C19" s="98" t="s">
        <v>117</v>
      </c>
      <c r="D19" s="96">
        <v>0</v>
      </c>
      <c r="E19" s="93">
        <f t="shared" si="0"/>
        <v>0</v>
      </c>
      <c r="F19" s="94">
        <f t="shared" si="1"/>
        <v>0</v>
      </c>
      <c r="G19" s="81"/>
      <c r="H19" s="48"/>
      <c r="I19" s="50"/>
      <c r="J19" s="50"/>
      <c r="K19" s="48"/>
      <c r="L19" s="48"/>
      <c r="M19" s="48"/>
      <c r="N19" s="48"/>
      <c r="O19" s="48"/>
    </row>
    <row r="20" spans="1:15" ht="31.5">
      <c r="A20" s="76" t="s">
        <v>193</v>
      </c>
      <c r="B20" s="77"/>
      <c r="C20" s="95" t="s">
        <v>121</v>
      </c>
      <c r="D20" s="96">
        <v>0</v>
      </c>
      <c r="E20" s="93">
        <f t="shared" si="0"/>
        <v>0</v>
      </c>
      <c r="F20" s="94">
        <f t="shared" si="1"/>
        <v>0</v>
      </c>
      <c r="G20" s="81"/>
      <c r="H20" s="48"/>
      <c r="I20" s="50"/>
      <c r="J20" s="50"/>
      <c r="K20" s="48"/>
      <c r="L20" s="48"/>
      <c r="M20" s="48"/>
      <c r="N20" s="48"/>
      <c r="O20" s="48"/>
    </row>
    <row r="21" spans="1:15" ht="31.5">
      <c r="A21" s="99" t="s">
        <v>118</v>
      </c>
      <c r="B21" s="100"/>
      <c r="C21" s="101" t="s">
        <v>110</v>
      </c>
      <c r="D21" s="102">
        <v>4275.2124</v>
      </c>
      <c r="E21" s="103">
        <f>D21/$G$10/12</f>
        <v>2.123168653158522</v>
      </c>
      <c r="F21" s="94">
        <f t="shared" si="1"/>
        <v>3.125155263157895</v>
      </c>
      <c r="G21" s="81"/>
      <c r="H21" s="48"/>
      <c r="I21" s="50"/>
      <c r="J21" s="50"/>
      <c r="K21" s="48"/>
      <c r="L21" s="48"/>
      <c r="M21" s="48"/>
      <c r="N21" s="48"/>
      <c r="O21" s="48"/>
    </row>
    <row r="22" spans="1:15" ht="15">
      <c r="A22" s="104" t="s">
        <v>119</v>
      </c>
      <c r="B22" s="105"/>
      <c r="C22" s="105"/>
      <c r="D22" s="106"/>
      <c r="E22" s="107"/>
      <c r="F22" s="108"/>
      <c r="G22" s="109">
        <f>SUM(D23:D27)</f>
        <v>7811.077255185015</v>
      </c>
      <c r="H22" s="110">
        <f>SUM(F23:F27)</f>
        <v>5.709851794725888</v>
      </c>
      <c r="I22" s="50"/>
      <c r="J22" s="50"/>
      <c r="K22" s="48"/>
      <c r="L22" s="48"/>
      <c r="M22" s="48"/>
      <c r="N22" s="48"/>
      <c r="O22" s="48"/>
    </row>
    <row r="23" spans="1:15" ht="31.5">
      <c r="A23" s="89" t="s">
        <v>120</v>
      </c>
      <c r="B23" s="90">
        <v>1</v>
      </c>
      <c r="C23" s="91" t="s">
        <v>121</v>
      </c>
      <c r="D23" s="111">
        <v>0</v>
      </c>
      <c r="E23" s="93">
        <f>D23/$G$10/12</f>
        <v>0</v>
      </c>
      <c r="F23" s="94">
        <f>D23/$H$10/12</f>
        <v>0</v>
      </c>
      <c r="G23" s="81"/>
      <c r="H23" s="48"/>
      <c r="I23" s="50"/>
      <c r="J23" s="50"/>
      <c r="K23" s="48"/>
      <c r="L23" s="48"/>
      <c r="M23" s="48"/>
      <c r="N23" s="48"/>
      <c r="O23" s="48"/>
    </row>
    <row r="24" spans="1:15" ht="110.25">
      <c r="A24" s="76" t="s">
        <v>194</v>
      </c>
      <c r="B24" s="77">
        <v>2</v>
      </c>
      <c r="C24" s="95" t="s">
        <v>121</v>
      </c>
      <c r="D24" s="111">
        <v>0</v>
      </c>
      <c r="E24" s="93">
        <f>D24/$G$10/12</f>
        <v>0</v>
      </c>
      <c r="F24" s="94">
        <f>D24/$H$10/12</f>
        <v>0</v>
      </c>
      <c r="G24" s="81"/>
      <c r="H24" s="48"/>
      <c r="I24" s="112" t="s">
        <v>122</v>
      </c>
      <c r="J24" s="113" t="s">
        <v>123</v>
      </c>
      <c r="K24" s="48"/>
      <c r="L24" s="48"/>
      <c r="M24" s="48"/>
      <c r="N24" s="48"/>
      <c r="O24" s="48"/>
    </row>
    <row r="25" spans="1:15" ht="47.25">
      <c r="A25" s="76" t="s">
        <v>124</v>
      </c>
      <c r="B25" s="97">
        <v>1</v>
      </c>
      <c r="C25" s="114" t="s">
        <v>125</v>
      </c>
      <c r="D25" s="111">
        <v>0</v>
      </c>
      <c r="E25" s="93">
        <f>D25/$G$10/12</f>
        <v>0</v>
      </c>
      <c r="F25" s="94">
        <f>D25/$H$10/12</f>
        <v>0</v>
      </c>
      <c r="G25" s="48"/>
      <c r="H25" s="48"/>
      <c r="I25" s="50">
        <v>0.38</v>
      </c>
      <c r="J25" s="50" t="s">
        <v>111</v>
      </c>
      <c r="K25" s="48"/>
      <c r="L25" s="48"/>
      <c r="M25" s="48"/>
      <c r="N25" s="48"/>
      <c r="O25" s="48"/>
    </row>
    <row r="26" spans="1:15" ht="63">
      <c r="A26" s="76" t="s">
        <v>126</v>
      </c>
      <c r="B26" s="77">
        <v>2</v>
      </c>
      <c r="C26" s="95" t="s">
        <v>121</v>
      </c>
      <c r="D26" s="111">
        <v>0</v>
      </c>
      <c r="E26" s="93">
        <f>D26/$G$10/12</f>
        <v>0</v>
      </c>
      <c r="F26" s="94">
        <f>D26/$H$10/12</f>
        <v>0</v>
      </c>
      <c r="G26" s="81"/>
      <c r="H26" s="48"/>
      <c r="I26" s="112" t="s">
        <v>127</v>
      </c>
      <c r="J26" s="113" t="s">
        <v>128</v>
      </c>
      <c r="K26" s="48"/>
      <c r="L26" s="48"/>
      <c r="M26" s="48"/>
      <c r="N26" s="48"/>
      <c r="O26" s="48"/>
    </row>
    <row r="27" spans="1:15" ht="47.25">
      <c r="A27" s="99" t="s">
        <v>195</v>
      </c>
      <c r="B27" s="100">
        <v>1</v>
      </c>
      <c r="C27" s="101" t="s">
        <v>129</v>
      </c>
      <c r="D27" s="111">
        <v>7811.077255185015</v>
      </c>
      <c r="E27" s="93">
        <f>D27/$G$10/12</f>
        <v>3.879160337298875</v>
      </c>
      <c r="F27" s="94">
        <f>D27/$H$10/12</f>
        <v>5.709851794725888</v>
      </c>
      <c r="G27" s="81"/>
      <c r="H27" s="48"/>
      <c r="I27" s="50">
        <v>1.82</v>
      </c>
      <c r="J27" s="50" t="s">
        <v>130</v>
      </c>
      <c r="K27" s="48"/>
      <c r="L27" s="48"/>
      <c r="M27" s="48"/>
      <c r="N27" s="48"/>
      <c r="O27" s="48"/>
    </row>
    <row r="28" spans="1:15" ht="15">
      <c r="A28" s="115" t="s">
        <v>131</v>
      </c>
      <c r="B28" s="116"/>
      <c r="C28" s="116"/>
      <c r="D28" s="117"/>
      <c r="E28" s="116"/>
      <c r="F28" s="118"/>
      <c r="G28" s="119">
        <f>SUM(D29:D39)</f>
        <v>2868.2368708271824</v>
      </c>
      <c r="H28" s="120">
        <f>SUM(F29:F39)</f>
        <v>2.0966643792596367</v>
      </c>
      <c r="I28" s="50"/>
      <c r="J28" s="50"/>
      <c r="K28" s="48"/>
      <c r="L28" s="48"/>
      <c r="M28" s="48"/>
      <c r="N28" s="48"/>
      <c r="O28" s="48"/>
    </row>
    <row r="29" spans="1:15" ht="42.75" customHeight="1">
      <c r="A29" s="243" t="s">
        <v>132</v>
      </c>
      <c r="B29" s="245" t="s">
        <v>133</v>
      </c>
      <c r="C29" s="246"/>
      <c r="D29" s="111"/>
      <c r="E29" s="93"/>
      <c r="F29" s="94">
        <f aca="true" t="shared" si="2" ref="F29:F39">D29/$H$10/12</f>
        <v>0</v>
      </c>
      <c r="G29" s="121"/>
      <c r="H29" s="122"/>
      <c r="I29" s="112">
        <v>72.08</v>
      </c>
      <c r="J29" s="113" t="s">
        <v>134</v>
      </c>
      <c r="K29" s="122"/>
      <c r="L29" s="122"/>
      <c r="M29" s="122"/>
      <c r="N29" s="48"/>
      <c r="O29" s="48"/>
    </row>
    <row r="30" spans="1:15" ht="16.5" customHeight="1">
      <c r="A30" s="244"/>
      <c r="B30" s="77">
        <v>2</v>
      </c>
      <c r="C30" s="123" t="s">
        <v>135</v>
      </c>
      <c r="D30" s="111">
        <v>0</v>
      </c>
      <c r="E30" s="93">
        <f>D30/$G$10/12</f>
        <v>0</v>
      </c>
      <c r="F30" s="94">
        <f t="shared" si="2"/>
        <v>0</v>
      </c>
      <c r="G30" s="121"/>
      <c r="H30" s="122"/>
      <c r="I30" s="124"/>
      <c r="J30" s="50"/>
      <c r="K30" s="122"/>
      <c r="L30" s="122"/>
      <c r="M30" s="122"/>
      <c r="N30" s="122"/>
      <c r="O30" s="122"/>
    </row>
    <row r="31" spans="1:15" ht="45" customHeight="1">
      <c r="A31" s="244"/>
      <c r="B31" s="239" t="s">
        <v>196</v>
      </c>
      <c r="C31" s="240"/>
      <c r="D31" s="111"/>
      <c r="E31" s="93"/>
      <c r="F31" s="94">
        <f t="shared" si="2"/>
        <v>0</v>
      </c>
      <c r="G31" s="121"/>
      <c r="H31" s="122"/>
      <c r="I31" s="124">
        <v>0.16</v>
      </c>
      <c r="J31" s="50" t="s">
        <v>130</v>
      </c>
      <c r="K31" s="122"/>
      <c r="L31" s="122"/>
      <c r="M31" s="122"/>
      <c r="N31" s="122"/>
      <c r="O31" s="122"/>
    </row>
    <row r="32" spans="1:15" ht="15.75" customHeight="1">
      <c r="A32" s="244"/>
      <c r="B32" s="77">
        <v>2</v>
      </c>
      <c r="C32" s="123" t="s">
        <v>135</v>
      </c>
      <c r="D32" s="111">
        <v>984.2563561911298</v>
      </c>
      <c r="E32" s="93">
        <f>D32/$G$10/12</f>
        <v>0.4888043087957537</v>
      </c>
      <c r="F32" s="94">
        <f t="shared" si="2"/>
        <v>0.7194856404905919</v>
      </c>
      <c r="G32" s="121"/>
      <c r="H32" s="122"/>
      <c r="I32" s="124"/>
      <c r="J32" s="50"/>
      <c r="K32" s="122"/>
      <c r="L32" s="122"/>
      <c r="M32" s="122"/>
      <c r="N32" s="122"/>
      <c r="O32" s="122"/>
    </row>
    <row r="33" spans="1:15" ht="33" customHeight="1">
      <c r="A33" s="244"/>
      <c r="B33" s="239" t="s">
        <v>136</v>
      </c>
      <c r="C33" s="240"/>
      <c r="D33" s="111"/>
      <c r="E33" s="93"/>
      <c r="F33" s="94">
        <f t="shared" si="2"/>
        <v>0</v>
      </c>
      <c r="G33" s="121"/>
      <c r="H33" s="122"/>
      <c r="I33" s="124"/>
      <c r="J33" s="50"/>
      <c r="K33" s="122"/>
      <c r="L33" s="122"/>
      <c r="M33" s="122"/>
      <c r="N33" s="122"/>
      <c r="O33" s="122"/>
    </row>
    <row r="34" spans="1:15" ht="15.75" customHeight="1">
      <c r="A34" s="244"/>
      <c r="B34" s="77">
        <v>12</v>
      </c>
      <c r="C34" s="123" t="s">
        <v>135</v>
      </c>
      <c r="D34" s="111">
        <v>384.2001470388721</v>
      </c>
      <c r="E34" s="93">
        <f>D34/$G$10/12</f>
        <v>0.19080261573245536</v>
      </c>
      <c r="F34" s="94">
        <f t="shared" si="2"/>
        <v>0.2808480607009299</v>
      </c>
      <c r="G34" s="121"/>
      <c r="H34" s="122"/>
      <c r="I34" s="124"/>
      <c r="J34" s="50"/>
      <c r="K34" s="122"/>
      <c r="L34" s="122"/>
      <c r="M34" s="122"/>
      <c r="N34" s="122"/>
      <c r="O34" s="122"/>
    </row>
    <row r="35" spans="1:15" ht="30" customHeight="1">
      <c r="A35" s="244"/>
      <c r="B35" s="239" t="s">
        <v>137</v>
      </c>
      <c r="C35" s="240"/>
      <c r="D35" s="111"/>
      <c r="E35" s="93"/>
      <c r="F35" s="94">
        <f t="shared" si="2"/>
        <v>0</v>
      </c>
      <c r="G35" s="121"/>
      <c r="H35" s="122"/>
      <c r="I35" s="112" t="s">
        <v>138</v>
      </c>
      <c r="J35" s="113" t="s">
        <v>139</v>
      </c>
      <c r="K35" s="122"/>
      <c r="L35" s="122"/>
      <c r="M35" s="122"/>
      <c r="N35" s="122"/>
      <c r="O35" s="122"/>
    </row>
    <row r="36" spans="1:15" ht="15" customHeight="1">
      <c r="A36" s="244"/>
      <c r="B36" s="77">
        <v>12</v>
      </c>
      <c r="C36" s="123" t="s">
        <v>121</v>
      </c>
      <c r="D36" s="111">
        <v>895.7003675971806</v>
      </c>
      <c r="E36" s="93">
        <f>D36/$G$10/12</f>
        <v>0.4448253712739276</v>
      </c>
      <c r="F36" s="94">
        <f t="shared" si="2"/>
        <v>0.6547517306996934</v>
      </c>
      <c r="G36" s="121"/>
      <c r="H36" s="122"/>
      <c r="I36" s="124"/>
      <c r="J36" s="50"/>
      <c r="K36" s="122"/>
      <c r="L36" s="122"/>
      <c r="M36" s="122"/>
      <c r="N36" s="122"/>
      <c r="O36" s="122"/>
    </row>
    <row r="37" spans="1:15" ht="74.25" customHeight="1">
      <c r="A37" s="125" t="s">
        <v>140</v>
      </c>
      <c r="B37" s="241" t="s">
        <v>141</v>
      </c>
      <c r="C37" s="242"/>
      <c r="D37" s="111">
        <v>604.08</v>
      </c>
      <c r="E37" s="93">
        <f>D37/$G$10/12</f>
        <v>0.3</v>
      </c>
      <c r="F37" s="94">
        <f t="shared" si="2"/>
        <v>0.44157894736842107</v>
      </c>
      <c r="G37" s="121"/>
      <c r="H37" s="122"/>
      <c r="I37" s="124">
        <v>0.97</v>
      </c>
      <c r="J37" s="50" t="s">
        <v>111</v>
      </c>
      <c r="K37" s="122"/>
      <c r="L37" s="122"/>
      <c r="M37" s="122"/>
      <c r="N37" s="122"/>
      <c r="O37" s="122"/>
    </row>
    <row r="38" spans="1:15" ht="15.75" customHeight="1">
      <c r="A38" s="126" t="s">
        <v>142</v>
      </c>
      <c r="B38" s="127">
        <v>1</v>
      </c>
      <c r="C38" s="128" t="s">
        <v>121</v>
      </c>
      <c r="D38" s="111">
        <v>0</v>
      </c>
      <c r="E38" s="93">
        <f>D38/$G$10/12</f>
        <v>0</v>
      </c>
      <c r="F38" s="94">
        <f t="shared" si="2"/>
        <v>0</v>
      </c>
      <c r="G38" s="121"/>
      <c r="H38" s="122"/>
      <c r="I38" s="235">
        <v>1.46</v>
      </c>
      <c r="J38" s="235" t="s">
        <v>111</v>
      </c>
      <c r="K38" s="122"/>
      <c r="L38" s="122"/>
      <c r="M38" s="122"/>
      <c r="N38" s="122"/>
      <c r="O38" s="122"/>
    </row>
    <row r="39" spans="1:15" ht="15.75">
      <c r="A39" s="126" t="s">
        <v>143</v>
      </c>
      <c r="B39" s="129">
        <v>1</v>
      </c>
      <c r="C39" s="130" t="s">
        <v>121</v>
      </c>
      <c r="D39" s="111">
        <v>0</v>
      </c>
      <c r="E39" s="93">
        <f>D39/$G$10/12</f>
        <v>0</v>
      </c>
      <c r="F39" s="94">
        <f t="shared" si="2"/>
        <v>0</v>
      </c>
      <c r="G39" s="121"/>
      <c r="H39" s="122"/>
      <c r="I39" s="235"/>
      <c r="J39" s="235"/>
      <c r="K39" s="122"/>
      <c r="L39" s="122"/>
      <c r="M39" s="122"/>
      <c r="N39" s="122"/>
      <c r="O39" s="122"/>
    </row>
    <row r="40" spans="1:15" ht="15.75">
      <c r="A40" s="199" t="s">
        <v>197</v>
      </c>
      <c r="B40" s="200"/>
      <c r="C40" s="200"/>
      <c r="D40" s="201"/>
      <c r="E40" s="200"/>
      <c r="F40" s="202"/>
      <c r="G40" s="203">
        <f>D41</f>
        <v>1495.4526526012198</v>
      </c>
      <c r="H40" s="204">
        <f>F41</f>
        <v>1.093167143714342</v>
      </c>
      <c r="I40" s="50"/>
      <c r="J40" s="50"/>
      <c r="K40" s="48"/>
      <c r="L40" s="48"/>
      <c r="M40" s="48"/>
      <c r="N40" s="122"/>
      <c r="O40" s="122"/>
    </row>
    <row r="41" spans="1:15" ht="15.75">
      <c r="A41" s="205" t="s">
        <v>198</v>
      </c>
      <c r="B41" s="230"/>
      <c r="C41" s="230"/>
      <c r="D41" s="111">
        <v>1495.4526526012198</v>
      </c>
      <c r="E41" s="93">
        <f>D41/$G$10/12</f>
        <v>0.7426761286259533</v>
      </c>
      <c r="F41" s="94">
        <f>D41/$H$10/12</f>
        <v>1.093167143714342</v>
      </c>
      <c r="G41" s="81"/>
      <c r="H41" s="48"/>
      <c r="I41" s="50">
        <v>1.86</v>
      </c>
      <c r="J41" s="50" t="s">
        <v>111</v>
      </c>
      <c r="K41" s="48"/>
      <c r="L41" s="48"/>
      <c r="M41" s="48"/>
      <c r="N41" s="48"/>
      <c r="O41" s="48"/>
    </row>
    <row r="42" spans="1:15" ht="15">
      <c r="A42" s="131" t="s">
        <v>170</v>
      </c>
      <c r="B42" s="132"/>
      <c r="C42" s="132"/>
      <c r="D42" s="133"/>
      <c r="E42" s="132"/>
      <c r="F42" s="134"/>
      <c r="G42" s="135">
        <f>G12+G14+G22+G28+G40</f>
        <v>16449.97917861342</v>
      </c>
      <c r="H42" s="136">
        <f>H12+H14+H22+H28+H40</f>
        <v>12.024838580857761</v>
      </c>
      <c r="I42" s="50"/>
      <c r="J42" s="50"/>
      <c r="K42" s="48"/>
      <c r="L42" s="48"/>
      <c r="M42" s="48"/>
      <c r="N42" s="48"/>
      <c r="O42" s="48"/>
    </row>
    <row r="43" spans="1:15" ht="15.75">
      <c r="A43" s="206" t="s">
        <v>199</v>
      </c>
      <c r="B43" s="231"/>
      <c r="C43" s="232"/>
      <c r="D43" s="207">
        <f>(D13+D15+D16+D17+D18+D19+D20+D21+D23+D24+D25+D26+D27+D30+D32+D34+D36+D37+D38+D39+D41)</f>
        <v>16449.97917861342</v>
      </c>
      <c r="E43" s="208">
        <f>D43/$G$10/12</f>
        <v>8.169437414885488</v>
      </c>
      <c r="F43" s="209">
        <f>F13+F15+F16+F17+F18+F19+F20+F21+F23+F24+F25+F26+F27+F30+F32+F34+F36+F37+F38+F39+F41</f>
        <v>12.024838580857761</v>
      </c>
      <c r="G43" s="141"/>
      <c r="H43" s="141"/>
      <c r="I43" s="61"/>
      <c r="J43" s="50"/>
      <c r="K43" s="210">
        <f>E43/E46</f>
        <v>1.0213185149145965</v>
      </c>
      <c r="L43" s="142"/>
      <c r="M43" s="142"/>
      <c r="N43" s="48"/>
      <c r="O43" s="48"/>
    </row>
    <row r="44" spans="1:15" ht="15.75" customHeight="1" hidden="1">
      <c r="A44" s="137"/>
      <c r="B44" s="138"/>
      <c r="C44" s="138"/>
      <c r="D44" s="140"/>
      <c r="E44" s="139"/>
      <c r="F44" s="140"/>
      <c r="G44" s="141"/>
      <c r="H44" s="141"/>
      <c r="I44" s="61"/>
      <c r="J44" s="50"/>
      <c r="K44" s="142"/>
      <c r="L44" s="142"/>
      <c r="M44" s="142"/>
      <c r="N44" s="142"/>
      <c r="O44" s="142"/>
    </row>
    <row r="45" spans="1:15" ht="15.75" customHeight="1" hidden="1">
      <c r="A45" s="143" t="s">
        <v>144</v>
      </c>
      <c r="B45" s="144">
        <f>G10-C45</f>
        <v>0</v>
      </c>
      <c r="C45" s="143">
        <v>167.8</v>
      </c>
      <c r="D45" s="211">
        <v>19005.8</v>
      </c>
      <c r="E45" s="145">
        <f>D45/C45/12</f>
        <v>9.43871672626142</v>
      </c>
      <c r="F45" s="212" t="e">
        <f>#REF!/12/G10</f>
        <v>#REF!</v>
      </c>
      <c r="G45" s="213" t="s">
        <v>145</v>
      </c>
      <c r="H45" s="146">
        <f>E43/E45</f>
        <v>0.8655241651818615</v>
      </c>
      <c r="I45" s="50"/>
      <c r="J45" s="50"/>
      <c r="K45" s="48" t="s">
        <v>145</v>
      </c>
      <c r="L45" s="48"/>
      <c r="M45" s="48"/>
      <c r="N45" s="48"/>
      <c r="O45" s="48"/>
    </row>
    <row r="46" spans="1:15" ht="15.75" customHeight="1" hidden="1">
      <c r="A46" s="48"/>
      <c r="B46" s="48"/>
      <c r="C46" s="48"/>
      <c r="D46" s="147">
        <f>D45/1.18</f>
        <v>16106.610169491525</v>
      </c>
      <c r="E46" s="147">
        <f>E45/1.18</f>
        <v>7.99891247988256</v>
      </c>
      <c r="F46" s="214"/>
      <c r="G46" s="215" t="s">
        <v>146</v>
      </c>
      <c r="H46" s="148">
        <f>E43/E46</f>
        <v>1.0213185149145965</v>
      </c>
      <c r="I46" s="50"/>
      <c r="J46" s="50"/>
      <c r="K46" s="48" t="s">
        <v>146</v>
      </c>
      <c r="L46" s="48"/>
      <c r="M46" s="48"/>
      <c r="N46" s="48"/>
      <c r="O46" s="48"/>
    </row>
    <row r="47" spans="1:15" ht="15" customHeight="1" hidden="1">
      <c r="A47" s="48"/>
      <c r="B47" s="48"/>
      <c r="C47" s="48"/>
      <c r="D47" s="139"/>
      <c r="E47" s="139"/>
      <c r="F47" s="216"/>
      <c r="G47" s="217"/>
      <c r="H47" s="149"/>
      <c r="I47" s="50"/>
      <c r="J47" s="50"/>
      <c r="K47" s="48"/>
      <c r="L47" s="48"/>
      <c r="M47" s="48"/>
      <c r="N47" s="48"/>
      <c r="O47" s="48"/>
    </row>
    <row r="48" spans="1:15" ht="15" customHeight="1" hidden="1">
      <c r="A48" s="48"/>
      <c r="B48" s="48"/>
      <c r="C48" s="48"/>
      <c r="D48" s="218">
        <f>E48*G10*12</f>
        <v>16108.800000000001</v>
      </c>
      <c r="E48" s="150">
        <v>8</v>
      </c>
      <c r="F48" s="150"/>
      <c r="G48" s="219" t="s">
        <v>147</v>
      </c>
      <c r="H48" s="151">
        <f>E43/E48</f>
        <v>1.021179676860686</v>
      </c>
      <c r="I48" s="50"/>
      <c r="J48" s="50"/>
      <c r="K48" s="48" t="s">
        <v>147</v>
      </c>
      <c r="L48" s="48"/>
      <c r="M48" s="48"/>
      <c r="N48" s="48"/>
      <c r="O48" s="48"/>
    </row>
    <row r="49" spans="1:15" ht="15" customHeight="1" hidden="1">
      <c r="A49" s="48"/>
      <c r="B49" s="48"/>
      <c r="C49" s="48"/>
      <c r="D49" s="152">
        <f>D43-D48</f>
        <v>341.1791786134181</v>
      </c>
      <c r="E49" s="152">
        <f>E43-E48</f>
        <v>0.16943741488548802</v>
      </c>
      <c r="F49" s="220"/>
      <c r="G49" s="221" t="s">
        <v>149</v>
      </c>
      <c r="H49" s="48"/>
      <c r="I49" s="50"/>
      <c r="J49" s="50"/>
      <c r="K49" s="48" t="s">
        <v>148</v>
      </c>
      <c r="L49" s="48"/>
      <c r="M49" s="48"/>
      <c r="N49" s="48"/>
      <c r="O49" s="48"/>
    </row>
    <row r="50" spans="1:15" ht="15">
      <c r="A50" s="48"/>
      <c r="B50" s="48"/>
      <c r="C50" s="48"/>
      <c r="D50" s="48"/>
      <c r="E50" s="48"/>
      <c r="F50" s="48"/>
      <c r="G50" s="48"/>
      <c r="H50" s="48"/>
      <c r="I50" s="50"/>
      <c r="J50" s="50"/>
      <c r="K50" s="48"/>
      <c r="L50" s="48"/>
      <c r="M50" s="48"/>
      <c r="N50" s="48"/>
      <c r="O50" s="48"/>
    </row>
    <row r="51" spans="1:15" ht="15">
      <c r="A51" s="48"/>
      <c r="B51" s="48"/>
      <c r="C51" s="48"/>
      <c r="D51" s="48"/>
      <c r="E51" s="48"/>
      <c r="F51" s="48"/>
      <c r="G51" s="48"/>
      <c r="H51" s="48"/>
      <c r="I51" s="50"/>
      <c r="J51" s="50"/>
      <c r="K51" s="48"/>
      <c r="L51" s="48"/>
      <c r="M51" s="48"/>
      <c r="N51" s="48"/>
      <c r="O51" s="48"/>
    </row>
    <row r="52" spans="1:15" ht="15">
      <c r="A52" s="48"/>
      <c r="B52" s="48"/>
      <c r="C52" s="48"/>
      <c r="D52" s="48"/>
      <c r="E52" s="48"/>
      <c r="F52" s="48"/>
      <c r="G52" s="48"/>
      <c r="H52" s="48"/>
      <c r="I52" s="50"/>
      <c r="J52" s="50"/>
      <c r="K52" s="48"/>
      <c r="L52" s="48"/>
      <c r="M52" s="48"/>
      <c r="N52" s="48"/>
      <c r="O52" s="48"/>
    </row>
    <row r="53" spans="1:15" ht="15">
      <c r="A53" s="48"/>
      <c r="B53" s="48"/>
      <c r="C53" s="48"/>
      <c r="D53" s="48"/>
      <c r="E53" s="48"/>
      <c r="F53" s="48"/>
      <c r="G53" s="48"/>
      <c r="H53" s="48"/>
      <c r="I53" s="50"/>
      <c r="J53" s="50"/>
      <c r="K53" s="48"/>
      <c r="L53" s="48"/>
      <c r="M53" s="48"/>
      <c r="N53" s="48"/>
      <c r="O53" s="48"/>
    </row>
    <row r="54" spans="1:15" ht="15">
      <c r="A54" s="48"/>
      <c r="B54" s="48"/>
      <c r="C54" s="48"/>
      <c r="D54" s="48"/>
      <c r="E54" s="48"/>
      <c r="F54" s="48"/>
      <c r="G54" s="48"/>
      <c r="H54" s="48"/>
      <c r="I54" s="50"/>
      <c r="J54" s="50"/>
      <c r="K54" s="48"/>
      <c r="L54" s="48"/>
      <c r="M54" s="48"/>
      <c r="N54" s="48"/>
      <c r="O54" s="48"/>
    </row>
    <row r="55" spans="1:15" ht="15">
      <c r="A55" s="48"/>
      <c r="B55" s="48"/>
      <c r="C55" s="48"/>
      <c r="D55" s="48"/>
      <c r="E55" s="48"/>
      <c r="F55" s="48"/>
      <c r="G55" s="48"/>
      <c r="H55" s="48"/>
      <c r="I55" s="50"/>
      <c r="J55" s="50"/>
      <c r="K55" s="48"/>
      <c r="L55" s="48"/>
      <c r="M55" s="48"/>
      <c r="N55" s="48"/>
      <c r="O55" s="48"/>
    </row>
    <row r="56" spans="1:14" ht="15">
      <c r="A56" s="48"/>
      <c r="B56" s="48"/>
      <c r="C56" s="48"/>
      <c r="D56" s="48"/>
      <c r="E56" s="48"/>
      <c r="F56" s="48"/>
      <c r="G56" s="48"/>
      <c r="H56" s="48"/>
      <c r="I56" s="50"/>
      <c r="J56" s="50"/>
      <c r="K56" s="48"/>
      <c r="L56" s="48"/>
      <c r="M56" s="48"/>
      <c r="N56" s="48"/>
    </row>
    <row r="57" spans="1:14" ht="15">
      <c r="A57" s="48"/>
      <c r="B57" s="48"/>
      <c r="C57" s="48"/>
      <c r="D57" s="48"/>
      <c r="E57" s="48"/>
      <c r="F57" s="48"/>
      <c r="G57" s="48"/>
      <c r="H57" s="48"/>
      <c r="I57" s="50"/>
      <c r="J57" s="50"/>
      <c r="K57" s="48"/>
      <c r="L57" s="48"/>
      <c r="M57" s="48"/>
      <c r="N57" s="48"/>
    </row>
    <row r="58" spans="1:14" ht="15">
      <c r="A58" s="48"/>
      <c r="B58" s="48"/>
      <c r="C58" s="48"/>
      <c r="D58" s="48"/>
      <c r="E58" s="48"/>
      <c r="F58" s="48"/>
      <c r="G58" s="48"/>
      <c r="H58" s="48"/>
      <c r="I58" s="50"/>
      <c r="J58" s="50"/>
      <c r="K58" s="48"/>
      <c r="L58" s="48"/>
      <c r="M58" s="48"/>
      <c r="N58" s="48"/>
    </row>
    <row r="59" spans="1:14" ht="15">
      <c r="A59" s="48"/>
      <c r="B59" s="48"/>
      <c r="C59" s="48"/>
      <c r="D59" s="48"/>
      <c r="E59" s="48"/>
      <c r="F59" s="48"/>
      <c r="G59" s="48"/>
      <c r="H59" s="48"/>
      <c r="I59" s="50"/>
      <c r="J59" s="50"/>
      <c r="K59" s="48"/>
      <c r="L59" s="48"/>
      <c r="M59" s="48"/>
      <c r="N59" s="48"/>
    </row>
    <row r="60" spans="1:14" ht="15">
      <c r="A60" s="48"/>
      <c r="B60" s="48"/>
      <c r="C60" s="48"/>
      <c r="D60" s="48"/>
      <c r="E60" s="48"/>
      <c r="F60" s="48"/>
      <c r="G60" s="48"/>
      <c r="H60" s="48"/>
      <c r="I60" s="50"/>
      <c r="J60" s="50"/>
      <c r="K60" s="48"/>
      <c r="L60" s="48"/>
      <c r="M60" s="48"/>
      <c r="N60" s="48"/>
    </row>
    <row r="61" spans="1:14" ht="15">
      <c r="A61" s="48"/>
      <c r="B61" s="48"/>
      <c r="C61" s="48"/>
      <c r="D61" s="48"/>
      <c r="E61" s="48"/>
      <c r="F61" s="48"/>
      <c r="G61" s="48"/>
      <c r="H61" s="48"/>
      <c r="I61" s="50"/>
      <c r="J61" s="50"/>
      <c r="K61" s="48"/>
      <c r="L61" s="48"/>
      <c r="M61" s="48"/>
      <c r="N61" s="48"/>
    </row>
    <row r="62" spans="1:14" ht="15">
      <c r="A62" s="48"/>
      <c r="B62" s="48"/>
      <c r="C62" s="48"/>
      <c r="D62" s="48"/>
      <c r="E62" s="48"/>
      <c r="F62" s="48"/>
      <c r="G62" s="48"/>
      <c r="H62" s="48"/>
      <c r="I62" s="50"/>
      <c r="J62" s="50"/>
      <c r="K62" s="48"/>
      <c r="L62" s="48"/>
      <c r="M62" s="48"/>
      <c r="N62" s="48"/>
    </row>
    <row r="63" spans="1:14" ht="15">
      <c r="A63" s="48"/>
      <c r="B63" s="48"/>
      <c r="C63" s="48"/>
      <c r="D63" s="48"/>
      <c r="E63" s="48"/>
      <c r="F63" s="48"/>
      <c r="G63" s="48"/>
      <c r="H63" s="48"/>
      <c r="I63" s="50"/>
      <c r="J63" s="50"/>
      <c r="K63" s="48"/>
      <c r="L63" s="48"/>
      <c r="M63" s="48"/>
      <c r="N63" s="48"/>
    </row>
    <row r="64" spans="1:14" ht="15">
      <c r="A64" s="48"/>
      <c r="B64" s="48"/>
      <c r="C64" s="48"/>
      <c r="D64" s="48"/>
      <c r="E64" s="48"/>
      <c r="F64" s="48"/>
      <c r="G64" s="48"/>
      <c r="H64" s="48"/>
      <c r="I64" s="50"/>
      <c r="J64" s="50"/>
      <c r="K64" s="48"/>
      <c r="L64" s="48"/>
      <c r="M64" s="48"/>
      <c r="N64" s="48"/>
    </row>
    <row r="65" spans="1:14" ht="15">
      <c r="A65" s="48"/>
      <c r="B65" s="48"/>
      <c r="C65" s="48"/>
      <c r="D65" s="48"/>
      <c r="E65" s="48"/>
      <c r="F65" s="48"/>
      <c r="G65" s="48"/>
      <c r="H65" s="48"/>
      <c r="I65" s="50"/>
      <c r="J65" s="50"/>
      <c r="K65" s="48"/>
      <c r="L65" s="48"/>
      <c r="M65" s="48"/>
      <c r="N65" s="48"/>
    </row>
    <row r="66" spans="1:14" ht="15">
      <c r="A66" s="48"/>
      <c r="B66" s="48"/>
      <c r="C66" s="48"/>
      <c r="D66" s="48"/>
      <c r="E66" s="48"/>
      <c r="F66" s="48"/>
      <c r="G66" s="48"/>
      <c r="H66" s="48"/>
      <c r="I66" s="50"/>
      <c r="J66" s="50"/>
      <c r="K66" s="48"/>
      <c r="L66" s="48"/>
      <c r="M66" s="48"/>
      <c r="N66" s="48"/>
    </row>
    <row r="67" spans="1:14" ht="15">
      <c r="A67" s="48"/>
      <c r="B67" s="48"/>
      <c r="C67" s="48"/>
      <c r="D67" s="48"/>
      <c r="E67" s="48"/>
      <c r="F67" s="48"/>
      <c r="G67" s="48"/>
      <c r="H67" s="48"/>
      <c r="I67" s="50"/>
      <c r="J67" s="50"/>
      <c r="K67" s="48"/>
      <c r="L67" s="48"/>
      <c r="M67" s="48"/>
      <c r="N67" s="48"/>
    </row>
    <row r="68" spans="1:14" ht="15">
      <c r="A68" s="48"/>
      <c r="B68" s="48"/>
      <c r="C68" s="48"/>
      <c r="D68" s="48"/>
      <c r="E68" s="48"/>
      <c r="F68" s="48"/>
      <c r="G68" s="48"/>
      <c r="H68" s="48"/>
      <c r="I68" s="50"/>
      <c r="J68" s="50"/>
      <c r="K68" s="48"/>
      <c r="L68" s="48"/>
      <c r="M68" s="48"/>
      <c r="N68" s="48"/>
    </row>
    <row r="69" spans="1:14" ht="15">
      <c r="A69" s="48"/>
      <c r="B69" s="48"/>
      <c r="C69" s="48"/>
      <c r="D69" s="48"/>
      <c r="E69" s="48"/>
      <c r="F69" s="48"/>
      <c r="G69" s="48"/>
      <c r="H69" s="48"/>
      <c r="I69" s="50"/>
      <c r="J69" s="50"/>
      <c r="K69" s="48"/>
      <c r="L69" s="48"/>
      <c r="M69" s="48"/>
      <c r="N69" s="48"/>
    </row>
    <row r="70" spans="1:14" ht="15">
      <c r="A70" s="48"/>
      <c r="B70" s="48"/>
      <c r="C70" s="48"/>
      <c r="D70" s="48"/>
      <c r="E70" s="48"/>
      <c r="F70" s="48"/>
      <c r="G70" s="48"/>
      <c r="H70" s="48"/>
      <c r="I70" s="50"/>
      <c r="J70" s="50"/>
      <c r="K70" s="48"/>
      <c r="L70" s="48"/>
      <c r="M70" s="48"/>
      <c r="N70" s="48"/>
    </row>
    <row r="71" spans="1:14" ht="15">
      <c r="A71" s="48"/>
      <c r="B71" s="48"/>
      <c r="C71" s="48"/>
      <c r="D71" s="48"/>
      <c r="E71" s="48"/>
      <c r="F71" s="48"/>
      <c r="G71" s="48"/>
      <c r="H71" s="48"/>
      <c r="I71" s="50"/>
      <c r="J71" s="50"/>
      <c r="K71" s="48"/>
      <c r="L71" s="48"/>
      <c r="M71" s="48"/>
      <c r="N71" s="48"/>
    </row>
    <row r="72" spans="1:14" ht="15">
      <c r="A72" s="48"/>
      <c r="B72" s="48"/>
      <c r="C72" s="48"/>
      <c r="D72" s="48"/>
      <c r="E72" s="48"/>
      <c r="F72" s="48"/>
      <c r="G72" s="48"/>
      <c r="H72" s="48"/>
      <c r="I72" s="50"/>
      <c r="J72" s="50"/>
      <c r="K72" s="48"/>
      <c r="L72" s="48"/>
      <c r="M72" s="48"/>
      <c r="N72" s="48"/>
    </row>
    <row r="73" spans="1:14" ht="15">
      <c r="A73" s="48"/>
      <c r="B73" s="48"/>
      <c r="C73" s="48"/>
      <c r="D73" s="48"/>
      <c r="E73" s="48"/>
      <c r="F73" s="48"/>
      <c r="G73" s="48"/>
      <c r="H73" s="48"/>
      <c r="I73" s="50"/>
      <c r="J73" s="50"/>
      <c r="K73" s="48"/>
      <c r="L73" s="48"/>
      <c r="M73" s="48"/>
      <c r="N73" s="48"/>
    </row>
    <row r="74" spans="1:14" ht="15">
      <c r="A74" s="48"/>
      <c r="B74" s="48"/>
      <c r="C74" s="48"/>
      <c r="D74" s="48"/>
      <c r="E74" s="48"/>
      <c r="F74" s="48"/>
      <c r="G74" s="48"/>
      <c r="H74" s="48"/>
      <c r="I74" s="50"/>
      <c r="J74" s="50"/>
      <c r="K74" s="48"/>
      <c r="L74" s="48"/>
      <c r="M74" s="48"/>
      <c r="N74" s="48"/>
    </row>
    <row r="75" spans="1:14" ht="15">
      <c r="A75" s="48"/>
      <c r="B75" s="48"/>
      <c r="C75" s="48"/>
      <c r="D75" s="48"/>
      <c r="E75" s="48"/>
      <c r="F75" s="48"/>
      <c r="G75" s="48"/>
      <c r="H75" s="48"/>
      <c r="I75" s="50"/>
      <c r="J75" s="50"/>
      <c r="K75" s="48"/>
      <c r="L75" s="48"/>
      <c r="M75" s="48"/>
      <c r="N75" s="48"/>
    </row>
    <row r="76" spans="1:14" ht="15">
      <c r="A76" s="48"/>
      <c r="B76" s="48"/>
      <c r="C76" s="48"/>
      <c r="D76" s="48"/>
      <c r="E76" s="48"/>
      <c r="F76" s="48"/>
      <c r="G76" s="48"/>
      <c r="H76" s="48"/>
      <c r="I76" s="50"/>
      <c r="J76" s="50"/>
      <c r="K76" s="48"/>
      <c r="L76" s="48"/>
      <c r="M76" s="48"/>
      <c r="N76" s="48"/>
    </row>
    <row r="77" spans="1:14" ht="15">
      <c r="A77" s="48"/>
      <c r="B77" s="48"/>
      <c r="C77" s="48"/>
      <c r="D77" s="48"/>
      <c r="E77" s="48"/>
      <c r="F77" s="48"/>
      <c r="G77" s="48"/>
      <c r="H77" s="48"/>
      <c r="I77" s="50"/>
      <c r="J77" s="50"/>
      <c r="K77" s="48"/>
      <c r="L77" s="48"/>
      <c r="M77" s="48"/>
      <c r="N77" s="48"/>
    </row>
    <row r="78" spans="1:14" ht="15">
      <c r="A78" s="48"/>
      <c r="B78" s="48"/>
      <c r="C78" s="48"/>
      <c r="D78" s="48"/>
      <c r="E78" s="48"/>
      <c r="F78" s="48"/>
      <c r="G78" s="48"/>
      <c r="H78" s="48"/>
      <c r="I78" s="50"/>
      <c r="J78" s="50"/>
      <c r="K78" s="48"/>
      <c r="L78" s="48"/>
      <c r="M78" s="48"/>
      <c r="N78" s="48"/>
    </row>
    <row r="79" spans="1:14" ht="15">
      <c r="A79" s="48"/>
      <c r="B79" s="48"/>
      <c r="C79" s="48"/>
      <c r="D79" s="48"/>
      <c r="E79" s="48"/>
      <c r="F79" s="48"/>
      <c r="G79" s="48"/>
      <c r="H79" s="48"/>
      <c r="I79" s="50"/>
      <c r="J79" s="50"/>
      <c r="K79" s="48"/>
      <c r="L79" s="48"/>
      <c r="M79" s="48"/>
      <c r="N79" s="48"/>
    </row>
    <row r="80" spans="1:14" ht="15">
      <c r="A80" s="48"/>
      <c r="B80" s="48"/>
      <c r="C80" s="48"/>
      <c r="D80" s="48"/>
      <c r="E80" s="48"/>
      <c r="F80" s="48"/>
      <c r="G80" s="48"/>
      <c r="H80" s="48"/>
      <c r="I80" s="50"/>
      <c r="J80" s="50"/>
      <c r="K80" s="48"/>
      <c r="L80" s="48"/>
      <c r="M80" s="48"/>
      <c r="N80" s="48"/>
    </row>
    <row r="81" spans="1:14" ht="15">
      <c r="A81" s="48"/>
      <c r="B81" s="48"/>
      <c r="C81" s="48"/>
      <c r="D81" s="48"/>
      <c r="E81" s="48"/>
      <c r="F81" s="48"/>
      <c r="G81" s="48"/>
      <c r="H81" s="48"/>
      <c r="I81" s="50"/>
      <c r="J81" s="50"/>
      <c r="K81" s="48"/>
      <c r="L81" s="48"/>
      <c r="M81" s="48"/>
      <c r="N81" s="48"/>
    </row>
    <row r="82" spans="1:14" ht="15">
      <c r="A82" s="48"/>
      <c r="B82" s="48"/>
      <c r="C82" s="48"/>
      <c r="D82" s="48"/>
      <c r="E82" s="48"/>
      <c r="F82" s="48"/>
      <c r="G82" s="48"/>
      <c r="H82" s="48"/>
      <c r="I82" s="50"/>
      <c r="J82" s="50"/>
      <c r="K82" s="48"/>
      <c r="L82" s="48"/>
      <c r="M82" s="48"/>
      <c r="N82" s="48"/>
    </row>
    <row r="83" spans="1:14" ht="15">
      <c r="A83" s="48"/>
      <c r="B83" s="48"/>
      <c r="C83" s="48"/>
      <c r="D83" s="48"/>
      <c r="E83" s="48"/>
      <c r="F83" s="48"/>
      <c r="G83" s="48"/>
      <c r="H83" s="48"/>
      <c r="I83" s="50"/>
      <c r="J83" s="50"/>
      <c r="K83" s="48"/>
      <c r="L83" s="48"/>
      <c r="M83" s="48"/>
      <c r="N83" s="48"/>
    </row>
    <row r="84" spans="1:14" ht="15">
      <c r="A84" s="48"/>
      <c r="B84" s="48"/>
      <c r="C84" s="48"/>
      <c r="D84" s="48"/>
      <c r="E84" s="48"/>
      <c r="F84" s="48"/>
      <c r="G84" s="48"/>
      <c r="H84" s="48"/>
      <c r="I84" s="50"/>
      <c r="J84" s="50"/>
      <c r="K84" s="48"/>
      <c r="L84" s="48"/>
      <c r="M84" s="48"/>
      <c r="N84" s="48"/>
    </row>
    <row r="85" spans="1:14" ht="15">
      <c r="A85" s="48"/>
      <c r="B85" s="48"/>
      <c r="C85" s="48"/>
      <c r="D85" s="48"/>
      <c r="E85" s="48"/>
      <c r="F85" s="48"/>
      <c r="G85" s="48"/>
      <c r="H85" s="48"/>
      <c r="I85" s="50"/>
      <c r="J85" s="50"/>
      <c r="K85" s="48"/>
      <c r="L85" s="48"/>
      <c r="M85" s="48"/>
      <c r="N85" s="48"/>
    </row>
    <row r="86" spans="1:14" ht="15">
      <c r="A86" s="48"/>
      <c r="B86" s="48"/>
      <c r="C86" s="48"/>
      <c r="D86" s="48"/>
      <c r="E86" s="48"/>
      <c r="F86" s="48"/>
      <c r="G86" s="48"/>
      <c r="H86" s="48"/>
      <c r="I86" s="50"/>
      <c r="J86" s="50"/>
      <c r="K86" s="48"/>
      <c r="L86" s="48"/>
      <c r="M86" s="48"/>
      <c r="N86" s="48"/>
    </row>
    <row r="87" spans="1:14" ht="15">
      <c r="A87" s="48"/>
      <c r="B87" s="48"/>
      <c r="C87" s="48"/>
      <c r="D87" s="48"/>
      <c r="E87" s="48"/>
      <c r="F87" s="48"/>
      <c r="G87" s="48"/>
      <c r="H87" s="48"/>
      <c r="I87" s="50"/>
      <c r="J87" s="50"/>
      <c r="K87" s="48"/>
      <c r="L87" s="48"/>
      <c r="M87" s="48"/>
      <c r="N87" s="48"/>
    </row>
    <row r="88" spans="1:14" ht="15">
      <c r="A88" s="48"/>
      <c r="B88" s="48"/>
      <c r="C88" s="48"/>
      <c r="D88" s="48"/>
      <c r="E88" s="48"/>
      <c r="F88" s="48"/>
      <c r="G88" s="48"/>
      <c r="H88" s="48"/>
      <c r="I88" s="50"/>
      <c r="J88" s="50"/>
      <c r="K88" s="48"/>
      <c r="L88" s="48"/>
      <c r="M88" s="48"/>
      <c r="N88" s="48"/>
    </row>
    <row r="89" spans="1:11" ht="15">
      <c r="A89" s="48"/>
      <c r="B89" s="48"/>
      <c r="C89" s="48"/>
      <c r="D89" s="48"/>
      <c r="E89" s="48"/>
      <c r="F89" s="48"/>
      <c r="G89" s="48"/>
      <c r="H89" s="48"/>
      <c r="I89" s="50"/>
      <c r="J89" s="50"/>
      <c r="K89" s="48"/>
    </row>
    <row r="90" spans="1:11" ht="15">
      <c r="A90" s="48"/>
      <c r="B90" s="48"/>
      <c r="C90" s="48"/>
      <c r="D90" s="48"/>
      <c r="E90" s="48"/>
      <c r="F90" s="48"/>
      <c r="G90" s="48"/>
      <c r="H90" s="48"/>
      <c r="I90" s="50"/>
      <c r="J90" s="50"/>
      <c r="K90" s="48"/>
    </row>
    <row r="91" spans="1:11" ht="15">
      <c r="A91" s="48"/>
      <c r="B91" s="48"/>
      <c r="C91" s="48"/>
      <c r="D91" s="48"/>
      <c r="E91" s="48"/>
      <c r="F91" s="48"/>
      <c r="G91" s="48"/>
      <c r="H91" s="48"/>
      <c r="I91" s="50"/>
      <c r="J91" s="50"/>
      <c r="K91" s="48"/>
    </row>
    <row r="92" spans="1:11" ht="15">
      <c r="A92" s="48"/>
      <c r="B92" s="48"/>
      <c r="C92" s="48"/>
      <c r="D92" s="48"/>
      <c r="E92" s="48"/>
      <c r="F92" s="48"/>
      <c r="G92" s="48"/>
      <c r="H92" s="48"/>
      <c r="I92" s="50"/>
      <c r="J92" s="50"/>
      <c r="K92" s="48"/>
    </row>
    <row r="93" spans="1:11" ht="15">
      <c r="A93" s="48"/>
      <c r="B93" s="48"/>
      <c r="C93" s="48"/>
      <c r="D93" s="48"/>
      <c r="E93" s="48"/>
      <c r="F93" s="48"/>
      <c r="G93" s="48"/>
      <c r="H93" s="48"/>
      <c r="I93" s="50"/>
      <c r="J93" s="50"/>
      <c r="K93" s="48"/>
    </row>
    <row r="94" spans="1:11" ht="15">
      <c r="A94" s="48"/>
      <c r="B94" s="48"/>
      <c r="C94" s="48"/>
      <c r="D94" s="48"/>
      <c r="E94" s="48"/>
      <c r="F94" s="48"/>
      <c r="G94" s="48"/>
      <c r="H94" s="48"/>
      <c r="I94" s="50"/>
      <c r="J94" s="50"/>
      <c r="K94" s="48"/>
    </row>
    <row r="95" spans="1:11" ht="15">
      <c r="A95" s="48"/>
      <c r="B95" s="48"/>
      <c r="C95" s="48"/>
      <c r="D95" s="48"/>
      <c r="E95" s="48"/>
      <c r="F95" s="48"/>
      <c r="G95" s="48"/>
      <c r="H95" s="48"/>
      <c r="I95" s="50"/>
      <c r="J95" s="50"/>
      <c r="K95" s="48"/>
    </row>
    <row r="96" spans="1:11" ht="15">
      <c r="A96" s="48"/>
      <c r="B96" s="48"/>
      <c r="C96" s="48"/>
      <c r="D96" s="48"/>
      <c r="E96" s="48"/>
      <c r="F96" s="48"/>
      <c r="G96" s="48"/>
      <c r="H96" s="48"/>
      <c r="I96" s="50"/>
      <c r="J96" s="50"/>
      <c r="K96" s="48"/>
    </row>
    <row r="97" spans="1:11" ht="15">
      <c r="A97" s="48"/>
      <c r="B97" s="48"/>
      <c r="C97" s="48"/>
      <c r="D97" s="48"/>
      <c r="E97" s="48"/>
      <c r="F97" s="48"/>
      <c r="G97" s="48"/>
      <c r="H97" s="48"/>
      <c r="I97" s="50"/>
      <c r="J97" s="50"/>
      <c r="K97" s="48"/>
    </row>
    <row r="98" spans="1:11" ht="15">
      <c r="A98" s="48"/>
      <c r="B98" s="48"/>
      <c r="C98" s="48"/>
      <c r="D98" s="48"/>
      <c r="E98" s="48"/>
      <c r="F98" s="48"/>
      <c r="G98" s="48"/>
      <c r="H98" s="48"/>
      <c r="I98" s="50"/>
      <c r="J98" s="50"/>
      <c r="K98" s="48"/>
    </row>
    <row r="99" spans="1:11" ht="15">
      <c r="A99" s="48"/>
      <c r="B99" s="48"/>
      <c r="C99" s="48"/>
      <c r="D99" s="48"/>
      <c r="E99" s="48"/>
      <c r="F99" s="48"/>
      <c r="G99" s="48"/>
      <c r="H99" s="48"/>
      <c r="I99" s="50"/>
      <c r="J99" s="50"/>
      <c r="K99" s="48"/>
    </row>
    <row r="100" spans="1:11" ht="15">
      <c r="A100" s="48"/>
      <c r="B100" s="48"/>
      <c r="C100" s="48"/>
      <c r="D100" s="48"/>
      <c r="E100" s="48"/>
      <c r="F100" s="48"/>
      <c r="G100" s="48"/>
      <c r="H100" s="48"/>
      <c r="I100" s="50"/>
      <c r="J100" s="50"/>
      <c r="K100" s="48"/>
    </row>
    <row r="101" spans="1:11" ht="15">
      <c r="A101" s="48"/>
      <c r="B101" s="48"/>
      <c r="C101" s="48"/>
      <c r="D101" s="48"/>
      <c r="E101" s="48"/>
      <c r="F101" s="48"/>
      <c r="G101" s="48"/>
      <c r="H101" s="48"/>
      <c r="I101" s="50"/>
      <c r="J101" s="50"/>
      <c r="K101" s="48"/>
    </row>
    <row r="102" spans="1:11" ht="15">
      <c r="A102" s="48"/>
      <c r="B102" s="48"/>
      <c r="C102" s="48"/>
      <c r="D102" s="48"/>
      <c r="E102" s="48"/>
      <c r="F102" s="48"/>
      <c r="G102" s="48"/>
      <c r="H102" s="48"/>
      <c r="I102" s="50"/>
      <c r="J102" s="50"/>
      <c r="K102" s="48"/>
    </row>
    <row r="103" spans="1:11" ht="15">
      <c r="A103" s="48"/>
      <c r="B103" s="48"/>
      <c r="C103" s="48"/>
      <c r="D103" s="48"/>
      <c r="E103" s="48"/>
      <c r="F103" s="48"/>
      <c r="G103" s="48"/>
      <c r="H103" s="48"/>
      <c r="I103" s="50"/>
      <c r="J103" s="50"/>
      <c r="K103" s="48"/>
    </row>
    <row r="104" spans="1:11" ht="15">
      <c r="A104" s="48"/>
      <c r="B104" s="48"/>
      <c r="C104" s="48"/>
      <c r="D104" s="48"/>
      <c r="E104" s="48"/>
      <c r="F104" s="48"/>
      <c r="G104" s="48"/>
      <c r="H104" s="48"/>
      <c r="I104" s="50"/>
      <c r="J104" s="50"/>
      <c r="K104" s="48"/>
    </row>
    <row r="105" spans="1:11" ht="15">
      <c r="A105" s="48"/>
      <c r="B105" s="48"/>
      <c r="C105" s="48"/>
      <c r="D105" s="48"/>
      <c r="E105" s="48"/>
      <c r="F105" s="48"/>
      <c r="G105" s="48"/>
      <c r="H105" s="48"/>
      <c r="I105" s="50"/>
      <c r="J105" s="50"/>
      <c r="K105" s="48"/>
    </row>
    <row r="106" spans="1:11" ht="15">
      <c r="A106" s="48"/>
      <c r="B106" s="48"/>
      <c r="C106" s="48"/>
      <c r="D106" s="48"/>
      <c r="E106" s="48"/>
      <c r="F106" s="48"/>
      <c r="G106" s="48"/>
      <c r="H106" s="48"/>
      <c r="I106" s="50"/>
      <c r="J106" s="50"/>
      <c r="K106" s="48"/>
    </row>
    <row r="107" spans="1:11" ht="15">
      <c r="A107" s="48"/>
      <c r="B107" s="48"/>
      <c r="C107" s="48"/>
      <c r="D107" s="48"/>
      <c r="E107" s="48"/>
      <c r="F107" s="48"/>
      <c r="G107" s="48"/>
      <c r="H107" s="48"/>
      <c r="I107" s="50"/>
      <c r="J107" s="50"/>
      <c r="K107" s="48"/>
    </row>
    <row r="108" spans="1:11" ht="15">
      <c r="A108" s="48"/>
      <c r="B108" s="48"/>
      <c r="C108" s="48"/>
      <c r="D108" s="48"/>
      <c r="E108" s="48"/>
      <c r="F108" s="48"/>
      <c r="G108" s="48"/>
      <c r="H108" s="48"/>
      <c r="I108" s="50"/>
      <c r="J108" s="50"/>
      <c r="K108" s="48"/>
    </row>
    <row r="109" spans="1:11" ht="15">
      <c r="A109" s="48"/>
      <c r="B109" s="48"/>
      <c r="C109" s="48"/>
      <c r="D109" s="48"/>
      <c r="E109" s="48"/>
      <c r="F109" s="48"/>
      <c r="G109" s="48"/>
      <c r="H109" s="48"/>
      <c r="I109" s="50"/>
      <c r="J109" s="50"/>
      <c r="K109" s="48"/>
    </row>
    <row r="110" spans="1:11" ht="15">
      <c r="A110" s="48"/>
      <c r="B110" s="48"/>
      <c r="C110" s="48"/>
      <c r="D110" s="48"/>
      <c r="E110" s="48"/>
      <c r="F110" s="48"/>
      <c r="G110" s="48"/>
      <c r="H110" s="48"/>
      <c r="I110" s="50"/>
      <c r="J110" s="50"/>
      <c r="K110" s="48"/>
    </row>
    <row r="111" spans="1:11" ht="15">
      <c r="A111" s="48"/>
      <c r="B111" s="48"/>
      <c r="C111" s="48"/>
      <c r="D111" s="48"/>
      <c r="E111" s="48"/>
      <c r="F111" s="48"/>
      <c r="G111" s="48"/>
      <c r="H111" s="48"/>
      <c r="I111" s="50"/>
      <c r="J111" s="50"/>
      <c r="K111" s="48"/>
    </row>
    <row r="112" spans="1:11" ht="15">
      <c r="A112" s="48"/>
      <c r="B112" s="48"/>
      <c r="C112" s="48"/>
      <c r="D112" s="48"/>
      <c r="E112" s="48"/>
      <c r="F112" s="48"/>
      <c r="G112" s="48"/>
      <c r="H112" s="48"/>
      <c r="I112" s="50"/>
      <c r="J112" s="50"/>
      <c r="K112" s="48"/>
    </row>
    <row r="113" spans="1:11" ht="15">
      <c r="A113" s="48"/>
      <c r="B113" s="48"/>
      <c r="C113" s="48"/>
      <c r="D113" s="48"/>
      <c r="E113" s="48"/>
      <c r="F113" s="48"/>
      <c r="G113" s="48"/>
      <c r="H113" s="48"/>
      <c r="I113" s="50"/>
      <c r="J113" s="50"/>
      <c r="K113" s="48"/>
    </row>
    <row r="114" spans="1:11" ht="15">
      <c r="A114" s="48"/>
      <c r="B114" s="48"/>
      <c r="C114" s="48"/>
      <c r="D114" s="48"/>
      <c r="E114" s="48"/>
      <c r="F114" s="48"/>
      <c r="G114" s="48"/>
      <c r="H114" s="48"/>
      <c r="I114" s="50"/>
      <c r="J114" s="50"/>
      <c r="K114" s="48"/>
    </row>
    <row r="115" spans="1:11" ht="15">
      <c r="A115" s="48"/>
      <c r="B115" s="48"/>
      <c r="C115" s="48"/>
      <c r="D115" s="48"/>
      <c r="E115" s="48"/>
      <c r="F115" s="48"/>
      <c r="G115" s="48"/>
      <c r="H115" s="48"/>
      <c r="I115" s="50"/>
      <c r="J115" s="50"/>
      <c r="K115" s="48"/>
    </row>
    <row r="116" spans="1:11" ht="15">
      <c r="A116" s="48"/>
      <c r="B116" s="48"/>
      <c r="C116" s="48"/>
      <c r="D116" s="48"/>
      <c r="E116" s="48"/>
      <c r="F116" s="48"/>
      <c r="G116" s="48"/>
      <c r="H116" s="48"/>
      <c r="I116" s="50"/>
      <c r="J116" s="50"/>
      <c r="K116" s="48"/>
    </row>
    <row r="117" spans="1:11" ht="15">
      <c r="A117" s="48"/>
      <c r="B117" s="48"/>
      <c r="C117" s="48"/>
      <c r="D117" s="48"/>
      <c r="E117" s="48"/>
      <c r="F117" s="48"/>
      <c r="G117" s="48"/>
      <c r="H117" s="48"/>
      <c r="I117" s="50"/>
      <c r="J117" s="50"/>
      <c r="K117" s="48"/>
    </row>
    <row r="118" spans="1:11" ht="15">
      <c r="A118" s="48"/>
      <c r="B118" s="48"/>
      <c r="C118" s="48"/>
      <c r="D118" s="48"/>
      <c r="E118" s="48"/>
      <c r="F118" s="48"/>
      <c r="G118" s="48"/>
      <c r="H118" s="48"/>
      <c r="I118" s="50"/>
      <c r="J118" s="50"/>
      <c r="K118" s="48"/>
    </row>
    <row r="119" spans="1:11" ht="15">
      <c r="A119" s="48"/>
      <c r="B119" s="48"/>
      <c r="C119" s="48"/>
      <c r="D119" s="48"/>
      <c r="E119" s="48"/>
      <c r="F119" s="48"/>
      <c r="G119" s="48"/>
      <c r="H119" s="48"/>
      <c r="I119" s="50"/>
      <c r="J119" s="50"/>
      <c r="K119" s="48"/>
    </row>
    <row r="120" spans="1:11" ht="15">
      <c r="A120" s="48"/>
      <c r="B120" s="48"/>
      <c r="C120" s="48"/>
      <c r="D120" s="48"/>
      <c r="E120" s="48"/>
      <c r="F120" s="48"/>
      <c r="G120" s="48"/>
      <c r="H120" s="48"/>
      <c r="I120" s="50"/>
      <c r="J120" s="50"/>
      <c r="K120" s="48"/>
    </row>
    <row r="121" spans="1:11" ht="15">
      <c r="A121" s="48"/>
      <c r="B121" s="48"/>
      <c r="C121" s="48"/>
      <c r="D121" s="48"/>
      <c r="E121" s="48"/>
      <c r="F121" s="48"/>
      <c r="G121" s="48"/>
      <c r="H121" s="48"/>
      <c r="I121" s="50"/>
      <c r="J121" s="50"/>
      <c r="K121" s="48"/>
    </row>
    <row r="122" spans="1:11" ht="15">
      <c r="A122" s="48"/>
      <c r="B122" s="48"/>
      <c r="C122" s="48"/>
      <c r="D122" s="48"/>
      <c r="E122" s="48"/>
      <c r="F122" s="48"/>
      <c r="G122" s="48"/>
      <c r="H122" s="48"/>
      <c r="I122" s="50"/>
      <c r="J122" s="50"/>
      <c r="K122" s="48"/>
    </row>
    <row r="123" spans="1:11" ht="15">
      <c r="A123" s="48"/>
      <c r="B123" s="48"/>
      <c r="C123" s="48"/>
      <c r="D123" s="48"/>
      <c r="E123" s="48"/>
      <c r="F123" s="48"/>
      <c r="G123" s="48"/>
      <c r="H123" s="48"/>
      <c r="I123" s="50"/>
      <c r="J123" s="50"/>
      <c r="K123" s="48"/>
    </row>
    <row r="124" spans="1:11" ht="15">
      <c r="A124" s="48"/>
      <c r="B124" s="48"/>
      <c r="C124" s="48"/>
      <c r="D124" s="48"/>
      <c r="E124" s="48"/>
      <c r="F124" s="48"/>
      <c r="G124" s="48"/>
      <c r="H124" s="48"/>
      <c r="I124" s="50"/>
      <c r="J124" s="50"/>
      <c r="K124" s="48"/>
    </row>
  </sheetData>
  <sheetProtection/>
  <mergeCells count="16">
    <mergeCell ref="I38:I39"/>
    <mergeCell ref="J38:J39"/>
    <mergeCell ref="A9:E9"/>
    <mergeCell ref="B11:C11"/>
    <mergeCell ref="B35:C35"/>
    <mergeCell ref="B37:C37"/>
    <mergeCell ref="A29:A36"/>
    <mergeCell ref="B29:C29"/>
    <mergeCell ref="B31:C31"/>
    <mergeCell ref="B33:C33"/>
    <mergeCell ref="B41:C41"/>
    <mergeCell ref="B43:C43"/>
    <mergeCell ref="D1:E1"/>
    <mergeCell ref="C2:D2"/>
    <mergeCell ref="A8:E8"/>
    <mergeCell ref="C3:E3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0">
      <selection activeCell="C6" sqref="C6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6.7109375" style="0" customWidth="1"/>
    <col min="4" max="4" width="10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53"/>
      <c r="B1" s="153"/>
      <c r="C1" s="48"/>
      <c r="D1" s="229" t="s">
        <v>150</v>
      </c>
      <c r="E1" s="229"/>
    </row>
    <row r="2" spans="1:5" ht="12.75" customHeight="1">
      <c r="A2" s="153"/>
      <c r="B2" s="153"/>
      <c r="C2" s="233" t="s">
        <v>1</v>
      </c>
      <c r="D2" s="233"/>
      <c r="E2" s="154"/>
    </row>
    <row r="3" spans="1:5" ht="45" customHeight="1">
      <c r="A3" s="153"/>
      <c r="B3" s="153"/>
      <c r="C3" s="234" t="s">
        <v>2</v>
      </c>
      <c r="D3" s="234"/>
      <c r="E3" s="234"/>
    </row>
    <row r="4" spans="1:5" ht="22.5" customHeight="1">
      <c r="A4" s="153"/>
      <c r="B4" s="153"/>
      <c r="C4" s="51"/>
      <c r="D4" s="52" t="s">
        <v>3</v>
      </c>
      <c r="E4" s="153"/>
    </row>
    <row r="5" spans="1:5" ht="15.75">
      <c r="A5" s="153"/>
      <c r="B5" s="153"/>
      <c r="C5" s="54" t="s">
        <v>205</v>
      </c>
      <c r="D5" s="52"/>
      <c r="E5" s="153"/>
    </row>
    <row r="6" spans="1:5" ht="12" customHeight="1">
      <c r="A6" s="153"/>
      <c r="B6" s="153"/>
      <c r="C6" s="5" t="s">
        <v>4</v>
      </c>
      <c r="D6" s="56"/>
      <c r="E6" s="153"/>
    </row>
    <row r="7" spans="1:5" ht="17.25" customHeight="1">
      <c r="A7" s="153"/>
      <c r="B7" s="153"/>
      <c r="C7" s="6" t="s">
        <v>5</v>
      </c>
      <c r="D7" s="58"/>
      <c r="E7" s="153"/>
    </row>
    <row r="8" spans="1:5" ht="30.75" customHeight="1">
      <c r="A8" s="264" t="s">
        <v>101</v>
      </c>
      <c r="B8" s="264"/>
      <c r="C8" s="264"/>
      <c r="D8" s="264"/>
      <c r="E8" s="264"/>
    </row>
    <row r="9" spans="1:8" ht="45.75" customHeight="1">
      <c r="A9" s="265" t="s">
        <v>151</v>
      </c>
      <c r="B9" s="265"/>
      <c r="C9" s="265"/>
      <c r="D9" s="265"/>
      <c r="E9" s="265"/>
      <c r="G9" s="63">
        <v>114</v>
      </c>
      <c r="H9" s="64">
        <v>167.8</v>
      </c>
    </row>
    <row r="10" spans="1:5" ht="16.5">
      <c r="A10" s="155"/>
      <c r="B10" s="155"/>
      <c r="C10" s="155" t="s">
        <v>175</v>
      </c>
      <c r="D10" s="155"/>
      <c r="E10" s="155"/>
    </row>
    <row r="11" spans="1:5" ht="84" customHeight="1">
      <c r="A11" s="156"/>
      <c r="B11" s="237" t="s">
        <v>103</v>
      </c>
      <c r="C11" s="238"/>
      <c r="D11" s="157" t="s">
        <v>152</v>
      </c>
      <c r="E11" s="157" t="s">
        <v>153</v>
      </c>
    </row>
    <row r="12" spans="1:5" ht="15.75" customHeight="1">
      <c r="A12" s="266" t="s">
        <v>154</v>
      </c>
      <c r="B12" s="267"/>
      <c r="C12" s="267"/>
      <c r="D12" s="267"/>
      <c r="E12" s="268"/>
    </row>
    <row r="13" spans="1:5" ht="30.75" customHeight="1">
      <c r="A13" s="89" t="s">
        <v>155</v>
      </c>
      <c r="B13" s="158">
        <v>1</v>
      </c>
      <c r="C13" s="159" t="s">
        <v>110</v>
      </c>
      <c r="D13" s="167">
        <v>0</v>
      </c>
      <c r="E13" s="160">
        <f>D13/12/$H$9</f>
        <v>0</v>
      </c>
    </row>
    <row r="14" spans="1:5" ht="47.25">
      <c r="A14" s="76" t="s">
        <v>156</v>
      </c>
      <c r="B14" s="161">
        <v>12</v>
      </c>
      <c r="C14" s="162" t="s">
        <v>121</v>
      </c>
      <c r="D14" s="163">
        <v>0</v>
      </c>
      <c r="E14" s="164">
        <f>D14/12/$H$9</f>
        <v>0</v>
      </c>
    </row>
    <row r="15" spans="1:5" ht="33" customHeight="1">
      <c r="A15" s="76" t="s">
        <v>157</v>
      </c>
      <c r="B15" s="161">
        <v>2</v>
      </c>
      <c r="C15" s="162" t="s">
        <v>121</v>
      </c>
      <c r="D15" s="163">
        <v>0</v>
      </c>
      <c r="E15" s="164">
        <f>D15/12/$H$9</f>
        <v>0</v>
      </c>
    </row>
    <row r="16" spans="1:5" ht="30.75" customHeight="1">
      <c r="A16" s="76" t="s">
        <v>158</v>
      </c>
      <c r="B16" s="161">
        <v>1</v>
      </c>
      <c r="C16" s="162" t="s">
        <v>121</v>
      </c>
      <c r="D16" s="165">
        <v>0</v>
      </c>
      <c r="E16" s="166">
        <f>D16/12/$H$9</f>
        <v>0</v>
      </c>
    </row>
    <row r="17" spans="1:5" ht="34.5" customHeight="1">
      <c r="A17" s="269" t="s">
        <v>112</v>
      </c>
      <c r="B17" s="270"/>
      <c r="C17" s="270"/>
      <c r="D17" s="270"/>
      <c r="E17" s="271"/>
    </row>
    <row r="18" spans="1:5" ht="17.25" customHeight="1">
      <c r="A18" s="89" t="s">
        <v>159</v>
      </c>
      <c r="B18" s="158">
        <v>4</v>
      </c>
      <c r="C18" s="159" t="s">
        <v>121</v>
      </c>
      <c r="D18" s="167">
        <v>0</v>
      </c>
      <c r="E18" s="164">
        <f>D18/12/$H$9</f>
        <v>0</v>
      </c>
    </row>
    <row r="19" spans="1:5" ht="15" customHeight="1">
      <c r="A19" s="76" t="s">
        <v>160</v>
      </c>
      <c r="B19" s="168">
        <v>3</v>
      </c>
      <c r="C19" s="162" t="s">
        <v>110</v>
      </c>
      <c r="D19" s="163">
        <v>0</v>
      </c>
      <c r="E19" s="164">
        <f>D19/12/$H$9</f>
        <v>0</v>
      </c>
    </row>
    <row r="20" spans="1:5" ht="33.75" customHeight="1">
      <c r="A20" s="99" t="s">
        <v>161</v>
      </c>
      <c r="B20" s="169"/>
      <c r="C20" s="170" t="s">
        <v>162</v>
      </c>
      <c r="D20" s="165">
        <v>0</v>
      </c>
      <c r="E20" s="164">
        <f>D20/12/$H$9</f>
        <v>0</v>
      </c>
    </row>
    <row r="21" spans="1:5" ht="15.75" customHeight="1">
      <c r="A21" s="252" t="s">
        <v>163</v>
      </c>
      <c r="B21" s="253"/>
      <c r="C21" s="253"/>
      <c r="D21" s="253"/>
      <c r="E21" s="254"/>
    </row>
    <row r="22" spans="1:5" ht="81" customHeight="1">
      <c r="A22" s="172" t="s">
        <v>164</v>
      </c>
      <c r="B22" s="255" t="s">
        <v>165</v>
      </c>
      <c r="C22" s="256"/>
      <c r="D22" s="167">
        <v>0</v>
      </c>
      <c r="E22" s="164">
        <f>D22/12/$H$9</f>
        <v>0</v>
      </c>
    </row>
    <row r="23" spans="1:5" s="175" customFormat="1" ht="30.75" customHeight="1">
      <c r="A23" s="222" t="s">
        <v>166</v>
      </c>
      <c r="B23" s="257" t="s">
        <v>162</v>
      </c>
      <c r="C23" s="258"/>
      <c r="D23" s="223">
        <v>1773.794055126154</v>
      </c>
      <c r="E23" s="174">
        <f>D23/12/$H$9</f>
        <v>0.8809068609088965</v>
      </c>
    </row>
    <row r="24" spans="1:5" s="175" customFormat="1" ht="47.25">
      <c r="A24" s="173" t="s">
        <v>200</v>
      </c>
      <c r="B24" s="259" t="s">
        <v>162</v>
      </c>
      <c r="C24" s="260"/>
      <c r="D24" s="171">
        <v>500</v>
      </c>
      <c r="E24" s="174">
        <f>D24/12/$H$9</f>
        <v>0.2483114819229241</v>
      </c>
    </row>
    <row r="25" spans="1:5" ht="15.75" customHeight="1">
      <c r="A25" s="261" t="s">
        <v>167</v>
      </c>
      <c r="B25" s="262"/>
      <c r="C25" s="262"/>
      <c r="D25" s="262"/>
      <c r="E25" s="263"/>
    </row>
    <row r="26" spans="1:5" ht="16.5" customHeight="1">
      <c r="A26" s="176" t="s">
        <v>168</v>
      </c>
      <c r="B26" s="272"/>
      <c r="C26" s="273"/>
      <c r="D26" s="163"/>
      <c r="E26" s="177">
        <f>D26/12/$H$9</f>
        <v>0</v>
      </c>
    </row>
    <row r="27" spans="1:5" ht="30.75" customHeight="1">
      <c r="A27" s="178" t="s">
        <v>169</v>
      </c>
      <c r="B27" s="247"/>
      <c r="C27" s="248"/>
      <c r="D27" s="163"/>
      <c r="E27" s="177">
        <f>D27/12/$H$9</f>
        <v>0</v>
      </c>
    </row>
    <row r="28" spans="1:5" ht="14.25">
      <c r="A28" s="249" t="s">
        <v>170</v>
      </c>
      <c r="B28" s="250"/>
      <c r="C28" s="250"/>
      <c r="D28" s="250"/>
      <c r="E28" s="251"/>
    </row>
    <row r="29" spans="1:5" ht="15.75">
      <c r="A29" s="179" t="s">
        <v>171</v>
      </c>
      <c r="B29" s="180"/>
      <c r="C29" s="180"/>
      <c r="D29" s="181">
        <f>D13+D14+D15+D16+D18+D19+D20+D22+D23+D26+D27+D24</f>
        <v>2273.794055126154</v>
      </c>
      <c r="E29" s="182">
        <f>E13+E14+E15+E16+E18+E19+E20+E22+E23+E26+E27</f>
        <v>0.8809068609088965</v>
      </c>
    </row>
    <row r="31" ht="12.75">
      <c r="D31" s="224">
        <v>0.13822473757792403</v>
      </c>
    </row>
  </sheetData>
  <sheetProtection/>
  <mergeCells count="16">
    <mergeCell ref="A12:E12"/>
    <mergeCell ref="A17:E17"/>
    <mergeCell ref="B26:C26"/>
    <mergeCell ref="D1:E1"/>
    <mergeCell ref="C2:D2"/>
    <mergeCell ref="C3:E3"/>
    <mergeCell ref="A8:E8"/>
    <mergeCell ref="A9:E9"/>
    <mergeCell ref="B11:C11"/>
    <mergeCell ref="B27:C27"/>
    <mergeCell ref="A28:E28"/>
    <mergeCell ref="A21:E21"/>
    <mergeCell ref="B22:C22"/>
    <mergeCell ref="B23:C23"/>
    <mergeCell ref="B24:C24"/>
    <mergeCell ref="A25:E25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2012-07-25T03:09:14Z</cp:lastPrinted>
  <dcterms:created xsi:type="dcterms:W3CDTF">1996-10-08T23:32:33Z</dcterms:created>
  <dcterms:modified xsi:type="dcterms:W3CDTF">2012-07-25T03:09:30Z</dcterms:modified>
  <cp:category/>
  <cp:version/>
  <cp:contentType/>
  <cp:contentStatus/>
</cp:coreProperties>
</file>