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<sst xmlns="http://schemas.openxmlformats.org/spreadsheetml/2006/main" count="286" uniqueCount="206">
  <si>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</si>
  <si>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</si>
  <si>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</si>
  <si>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</si>
  <si>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</si>
  <si>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</si>
  <si>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</si>
  <si>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</si>
  <si>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</si>
  <si>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</si>
  <si>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Чайковского 3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</si>
  <si>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</si>
  <si>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</si>
  <si>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</si>
  <si>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</si>
  <si>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</si>
  <si>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</si>
  <si>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</si>
  <si>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</si>
  <si>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</si>
  <si>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</si>
  <si>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</si>
  <si>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</si>
  <si>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</si>
  <si>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</si>
  <si>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</si>
  <si>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</si>
  <si>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</si>
  <si>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</si>
  <si>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</si>
  <si>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</si>
  <si>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</si>
  <si>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</si>
  <si>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</si>
  <si>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</si>
  <si>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</si>
  <si>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</si>
  <si>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</si>
  <si>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</si>
  <si>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</si>
  <si>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</si>
  <si>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</si>
  <si>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</si>
  <si>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</si>
  <si>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</si>
  <si>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</si>
  <si>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</si>
  <si>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</si>
  <si>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</si>
  <si>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</si>
  <si>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</si>
  <si>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</si>
  <si>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</si>
  <si>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</si>
  <si>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</si>
  <si>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</si>
  <si>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</si>
  <si>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</si>
  <si>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</si>
  <si>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</si>
  <si>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</si>
  <si>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</si>
  <si>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</si>
  <si>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</si>
  <si>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 xml:space="preserve"> Трещины, осадка </t>
  </si>
  <si>
    <t>2. Наружные и внутренние капитальные стены</t>
  </si>
  <si>
    <t>брусчатые</t>
  </si>
  <si>
    <t>трещины, гниль</t>
  </si>
  <si>
    <t>3. Перегородки</t>
  </si>
  <si>
    <t>деревянные</t>
  </si>
  <si>
    <t>трещины</t>
  </si>
  <si>
    <t>4. Перекрытия</t>
  </si>
  <si>
    <t>чердачное</t>
  </si>
  <si>
    <t>деревянное отепленное</t>
  </si>
  <si>
    <t xml:space="preserve">  прогиб балок, трещины</t>
  </si>
  <si>
    <t>междуэтажные</t>
  </si>
  <si>
    <t>подвальные</t>
  </si>
  <si>
    <t>(другое)</t>
  </si>
  <si>
    <t>5. Крыша</t>
  </si>
  <si>
    <t>шифер</t>
  </si>
  <si>
    <t>сколы, течь</t>
  </si>
  <si>
    <t>6. Полы</t>
  </si>
  <si>
    <t>рассохлись, гниль</t>
  </si>
  <si>
    <t>7. Проемы</t>
  </si>
  <si>
    <t>окна</t>
  </si>
  <si>
    <t>гниль, трещины</t>
  </si>
  <si>
    <t>двери</t>
  </si>
  <si>
    <t>филенчатые</t>
  </si>
  <si>
    <t xml:space="preserve">щели </t>
  </si>
  <si>
    <t>8. Отделка</t>
  </si>
  <si>
    <t>внутренняя</t>
  </si>
  <si>
    <t xml:space="preserve"> штукатурка покраска, побелка.</t>
  </si>
  <si>
    <t>трещины, отстав. шт-ки.</t>
  </si>
  <si>
    <t>наружная</t>
  </si>
  <si>
    <t>обшит  тесом,окрашен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</si>
  <si>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</si>
  <si>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</si>
  <si>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</si>
  <si>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</si>
  <si>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</si>
  <si>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</si>
  <si>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</si>
  <si>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</si>
  <si>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</si>
  <si>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</si>
  <si>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</si>
  <si>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</si>
  <si>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</si>
  <si>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</si>
  <si>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</si>
  <si>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</si>
  <si>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</si>
  <si>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</si>
  <si>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</si>
  <si>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</si>
  <si>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</si>
  <si>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</si>
  <si>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</si>
  <si>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</si>
  <si>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</si>
  <si>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</si>
  <si>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</si>
  <si>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</si>
  <si>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</si>
  <si>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</si>
  <si>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</si>
  <si>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</si>
  <si>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</si>
  <si>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</si>
  <si>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</si>
  <si>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</si>
  <si>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</si>
  <si>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</si>
  <si>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</si>
  <si>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</si>
  <si>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</si>
  <si>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</si>
  <si>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</si>
  <si>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</si>
  <si>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</si>
  <si>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</si>
  <si>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</si>
  <si>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</si>
  <si>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</si>
  <si>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</si>
  <si>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</si>
  <si>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</si>
  <si>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</si>
  <si>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</si>
  <si>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</si>
  <si>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</si>
  <si>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</si>
  <si>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</si>
  <si>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</si>
  <si>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</si>
  <si>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</si>
  <si>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</si>
  <si>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</si>
  <si>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</si>
  <si>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</si>
  <si>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</si>
  <si>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</si>
  <si>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</si>
  <si>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</si>
  <si>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</si>
  <si>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</si>
  <si>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</si>
  <si>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</si>
  <si>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</si>
  <si>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</si>
  <si>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</si>
  <si>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</si>
  <si>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</si>
  <si>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</si>
  <si>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</si>
  <si>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</si>
  <si>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</si>
  <si>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</si>
  <si>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</si>
  <si>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</si>
  <si>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</si>
  <si>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</si>
  <si>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</si>
  <si>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</si>
  <si>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</si>
  <si>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</si>
  <si>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</si>
  <si>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</si>
  <si>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</si>
  <si>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</si>
  <si>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</si>
  <si>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</si>
  <si>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</si>
  <si>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</si>
  <si>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</si>
  <si>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</si>
  <si>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</si>
  <si>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</si>
  <si>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</si>
  <si>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</si>
  <si>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</si>
  <si>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</si>
  <si>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</si>
  <si>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деревянные двойные, двухстворчатые, филенчатые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</si>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</sst>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/>
    </xf>
    <xf numFmtId="0" fontId="9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181" fontId="15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4" fillId="36" borderId="17" xfId="0" applyNumberFormat="1" applyFont="1" applyFill="1" applyBorder="1" applyAlignment="1">
      <alignment/>
    </xf>
    <xf numFmtId="0" fontId="9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8" fillId="0" borderId="17" xfId="0" applyNumberFormat="1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85">
      <selection activeCell="A95" sqref="A95"/>
    </sheetView>
  </sheetViews>
  <sheetFormatPr defaultColWidth="9.140625" defaultRowHeight="12.75"/>
  <cols>
    <col min="1" max="1" width="52.00390625" style="0" customWidth="1"/>
    <col min="2" max="2" width="21.8515625" style="0" customWidth="1"/>
    <col min="3" max="3" width="19.00390625" style="0" customWidth="1"/>
  </cols>
  <sheetData>
    <row r="1" spans="1:3" ht="29.25" customHeight="1">
      <c r="A1" s="1"/>
      <c r="B1" s="236" t="s">
        <v>0</v>
      </c>
      <c r="C1" s="236"/>
    </row>
    <row r="2" spans="1:3" ht="15.75">
      <c r="A2" s="1"/>
      <c r="B2" s="233" t="s">
        <v>1</v>
      </c>
      <c r="C2" s="233"/>
    </row>
    <row r="3" spans="1:3" ht="49.5" customHeight="1">
      <c r="A3" s="1"/>
      <c r="B3" s="232" t="s">
        <v>2</v>
      </c>
      <c r="C3" s="232"/>
    </row>
    <row r="4" spans="1:3" ht="21.75" customHeight="1">
      <c r="A4" s="3"/>
      <c r="B4" s="4"/>
      <c r="C4" s="3" t="s">
        <v>3</v>
      </c>
    </row>
    <row r="5" spans="1:3" ht="21" customHeight="1">
      <c r="A5" s="3"/>
      <c r="B5" s="5" t="s">
        <v>4</v>
      </c>
      <c r="C5" s="3"/>
    </row>
    <row r="6" spans="1:3" ht="18.75" customHeight="1">
      <c r="A6" s="3"/>
      <c r="B6" s="6" t="s">
        <v>5</v>
      </c>
      <c r="C6" s="7"/>
    </row>
    <row r="7" spans="1:3" ht="15.75">
      <c r="A7" s="233" t="s">
        <v>6</v>
      </c>
      <c r="B7" s="233"/>
      <c r="C7" s="233"/>
    </row>
    <row r="8" spans="1:3" ht="33.75" customHeight="1">
      <c r="A8" s="234" t="s">
        <v>7</v>
      </c>
      <c r="B8" s="234"/>
      <c r="C8" s="234"/>
    </row>
    <row r="9" spans="1:3" ht="15.75">
      <c r="A9" s="233" t="s">
        <v>8</v>
      </c>
      <c r="B9" s="233"/>
      <c r="C9" s="233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>
        <v>1952</v>
      </c>
      <c r="C13" s="3"/>
    </row>
    <row r="14" spans="1:3" ht="15.75">
      <c r="A14" s="235" t="s">
        <v>15</v>
      </c>
      <c r="B14" s="235"/>
      <c r="C14" s="12">
        <v>0.47</v>
      </c>
    </row>
    <row r="15" spans="1:3" ht="15.75">
      <c r="A15" s="8" t="s">
        <v>16</v>
      </c>
      <c r="B15" s="12"/>
      <c r="C15" s="13">
        <v>0.82</v>
      </c>
    </row>
    <row r="16" spans="1:3" ht="15.75">
      <c r="A16" s="8" t="s">
        <v>17</v>
      </c>
      <c r="B16" s="9" t="s">
        <v>18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2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8</v>
      </c>
      <c r="C23" s="3"/>
    </row>
    <row r="24" spans="1:3" ht="30" customHeight="1">
      <c r="A24" s="232" t="s">
        <v>27</v>
      </c>
      <c r="B24" s="232"/>
      <c r="C24" s="15" t="s">
        <v>20</v>
      </c>
    </row>
    <row r="25" spans="1:3" ht="30" customHeight="1">
      <c r="A25" s="232" t="s">
        <v>28</v>
      </c>
      <c r="B25" s="232"/>
      <c r="C25" s="16" t="s">
        <v>20</v>
      </c>
    </row>
    <row r="26" spans="1:3" ht="49.5" customHeight="1">
      <c r="A26" s="232" t="s">
        <v>29</v>
      </c>
      <c r="B26" s="232"/>
      <c r="C26" s="15" t="s">
        <v>20</v>
      </c>
    </row>
    <row r="27" spans="1:3" ht="15.75">
      <c r="A27" s="8" t="s">
        <v>30</v>
      </c>
      <c r="B27" s="10">
        <v>1403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357.9</v>
      </c>
      <c r="C30" s="10" t="s">
        <v>35</v>
      </c>
    </row>
    <row r="31" spans="1:3" ht="15.75">
      <c r="A31" s="18" t="s">
        <v>36</v>
      </c>
      <c r="B31" s="17">
        <v>357.9</v>
      </c>
      <c r="C31" s="17" t="s">
        <v>35</v>
      </c>
    </row>
    <row r="32" spans="1:3" ht="15.75">
      <c r="A32" s="20" t="s">
        <v>37</v>
      </c>
      <c r="B32" s="17">
        <v>214.2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47.25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1</v>
      </c>
      <c r="C35" s="17" t="s">
        <v>41</v>
      </c>
    </row>
    <row r="36" spans="1:3" ht="31.5">
      <c r="A36" s="2" t="s">
        <v>42</v>
      </c>
      <c r="B36" s="17">
        <v>35.6</v>
      </c>
      <c r="C36" s="17" t="s">
        <v>35</v>
      </c>
    </row>
    <row r="37" spans="1:3" ht="15.75">
      <c r="A37" s="8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31.5">
      <c r="A39" s="25" t="s">
        <v>45</v>
      </c>
      <c r="B39" s="26">
        <v>846</v>
      </c>
      <c r="C39" s="27"/>
    </row>
    <row r="40" spans="1:3" ht="15.75">
      <c r="A40" s="28" t="s">
        <v>46</v>
      </c>
      <c r="B40" s="24">
        <v>456.55</v>
      </c>
      <c r="C40" s="29" t="s">
        <v>35</v>
      </c>
    </row>
    <row r="41" spans="1:3" ht="15.75">
      <c r="A41" s="30" t="s">
        <v>47</v>
      </c>
      <c r="B41" s="24"/>
      <c r="C41" s="29" t="s">
        <v>35</v>
      </c>
    </row>
    <row r="42" spans="1:3" ht="15.75">
      <c r="A42" s="28" t="s">
        <v>48</v>
      </c>
      <c r="B42" s="24">
        <v>281</v>
      </c>
      <c r="C42" s="29" t="s">
        <v>35</v>
      </c>
    </row>
    <row r="43" spans="1:3" ht="15.75">
      <c r="A43" s="18" t="s">
        <v>49</v>
      </c>
      <c r="B43" s="19">
        <v>108.45</v>
      </c>
      <c r="C43" s="31" t="s">
        <v>35</v>
      </c>
    </row>
    <row r="44" spans="1:3" ht="15.75">
      <c r="A44" s="1" t="s">
        <v>50</v>
      </c>
      <c r="B44" s="32"/>
      <c r="C44" s="32"/>
    </row>
    <row r="45" spans="1:3" ht="15.75">
      <c r="A45" s="1" t="s">
        <v>51</v>
      </c>
      <c r="B45" s="33">
        <v>19</v>
      </c>
      <c r="C45" s="32" t="s">
        <v>52</v>
      </c>
    </row>
    <row r="46" spans="1:3" ht="15.75">
      <c r="A46" s="1" t="s">
        <v>53</v>
      </c>
      <c r="B46" s="9">
        <v>285.5</v>
      </c>
      <c r="C46" s="10" t="s">
        <v>35</v>
      </c>
    </row>
    <row r="47" spans="1:3" ht="15.75">
      <c r="A47" s="34" t="s">
        <v>54</v>
      </c>
      <c r="B47" s="35"/>
      <c r="C47" s="8"/>
    </row>
    <row r="48" spans="1:3" ht="15.75">
      <c r="A48" s="36" t="s">
        <v>55</v>
      </c>
      <c r="B48" s="37"/>
      <c r="C48" s="8"/>
    </row>
    <row r="49" spans="1:3" ht="15.75">
      <c r="A49" s="36" t="s">
        <v>56</v>
      </c>
      <c r="B49" s="9">
        <v>285.5</v>
      </c>
      <c r="C49" s="8"/>
    </row>
    <row r="50" spans="1:3" ht="15.75">
      <c r="A50" s="36" t="s">
        <v>57</v>
      </c>
      <c r="B50" s="37"/>
      <c r="C50" s="8"/>
    </row>
    <row r="51" spans="1:3" ht="15.75">
      <c r="A51" s="233" t="s">
        <v>58</v>
      </c>
      <c r="B51" s="233"/>
      <c r="C51" s="233"/>
    </row>
    <row r="52" spans="1:3" ht="15.75">
      <c r="A52" s="1"/>
      <c r="B52" s="3"/>
      <c r="C52" s="3"/>
    </row>
    <row r="53" spans="1:3" ht="95.25" customHeight="1">
      <c r="A53" s="38" t="s">
        <v>59</v>
      </c>
      <c r="B53" s="38" t="s">
        <v>60</v>
      </c>
      <c r="C53" s="38" t="s">
        <v>61</v>
      </c>
    </row>
    <row r="54" spans="1:3" ht="15.75">
      <c r="A54" s="39" t="s">
        <v>62</v>
      </c>
      <c r="B54" s="40" t="s">
        <v>63</v>
      </c>
      <c r="C54" s="41" t="s">
        <v>64</v>
      </c>
    </row>
    <row r="55" spans="1:3" ht="15.75">
      <c r="A55" s="39" t="s">
        <v>65</v>
      </c>
      <c r="B55" s="40" t="s">
        <v>66</v>
      </c>
      <c r="C55" s="42" t="s">
        <v>67</v>
      </c>
    </row>
    <row r="56" spans="1:3" ht="15.75">
      <c r="A56" s="43" t="s">
        <v>68</v>
      </c>
      <c r="B56" s="44" t="s">
        <v>69</v>
      </c>
      <c r="C56" s="41" t="s">
        <v>70</v>
      </c>
    </row>
    <row r="57" spans="1:3" ht="15.75">
      <c r="A57" s="45" t="s">
        <v>71</v>
      </c>
      <c r="B57" s="46"/>
      <c r="C57" s="47"/>
    </row>
    <row r="58" spans="1:3" ht="31.5">
      <c r="A58" s="48" t="s">
        <v>72</v>
      </c>
      <c r="B58" s="49" t="s">
        <v>73</v>
      </c>
      <c r="C58" s="50" t="s">
        <v>74</v>
      </c>
    </row>
    <row r="59" spans="1:3" ht="15.75">
      <c r="A59" s="48" t="s">
        <v>75</v>
      </c>
      <c r="B59" s="51"/>
      <c r="C59" s="50"/>
    </row>
    <row r="60" spans="1:3" ht="15.75">
      <c r="A60" s="48" t="s">
        <v>76</v>
      </c>
      <c r="B60" s="51"/>
      <c r="C60" s="50"/>
    </row>
    <row r="61" spans="1:3" ht="15.75">
      <c r="A61" s="52" t="s">
        <v>77</v>
      </c>
      <c r="B61" s="53"/>
      <c r="C61" s="54"/>
    </row>
    <row r="62" spans="1:3" ht="15.75">
      <c r="A62" s="55" t="s">
        <v>78</v>
      </c>
      <c r="B62" s="56" t="s">
        <v>79</v>
      </c>
      <c r="C62" s="57" t="s">
        <v>80</v>
      </c>
    </row>
    <row r="63" spans="1:3" ht="31.5">
      <c r="A63" s="58" t="s">
        <v>81</v>
      </c>
      <c r="B63" s="40" t="s">
        <v>69</v>
      </c>
      <c r="C63" s="59" t="s">
        <v>82</v>
      </c>
    </row>
    <row r="64" spans="1:3" ht="15.75">
      <c r="A64" s="45" t="s">
        <v>83</v>
      </c>
      <c r="B64" s="60"/>
      <c r="C64" s="61"/>
    </row>
    <row r="65" spans="1:3" ht="63">
      <c r="A65" s="62" t="s">
        <v>84</v>
      </c>
      <c r="B65" s="63" t="s">
        <v>203</v>
      </c>
      <c r="C65" s="64" t="s">
        <v>85</v>
      </c>
    </row>
    <row r="66" spans="1:3" ht="15.75">
      <c r="A66" s="65" t="s">
        <v>86</v>
      </c>
      <c r="B66" s="66" t="s">
        <v>87</v>
      </c>
      <c r="C66" s="67" t="s">
        <v>88</v>
      </c>
    </row>
    <row r="67" spans="1:3" ht="15.75">
      <c r="A67" s="68" t="s">
        <v>77</v>
      </c>
      <c r="B67" s="69"/>
      <c r="C67" s="57"/>
    </row>
    <row r="68" spans="1:3" ht="15.75">
      <c r="A68" s="45" t="s">
        <v>89</v>
      </c>
      <c r="B68" s="60"/>
      <c r="C68" s="61"/>
    </row>
    <row r="69" spans="1:3" ht="31.5">
      <c r="A69" s="65" t="s">
        <v>90</v>
      </c>
      <c r="B69" s="70" t="s">
        <v>91</v>
      </c>
      <c r="C69" s="71" t="s">
        <v>92</v>
      </c>
    </row>
    <row r="70" spans="1:3" ht="15.75">
      <c r="A70" s="62" t="s">
        <v>93</v>
      </c>
      <c r="B70" s="70" t="s">
        <v>94</v>
      </c>
      <c r="C70" s="71"/>
    </row>
    <row r="71" spans="1:3" ht="15.75">
      <c r="A71" s="65" t="s">
        <v>77</v>
      </c>
      <c r="B71" s="66"/>
      <c r="C71" s="57"/>
    </row>
    <row r="72" spans="1:3" ht="31.5">
      <c r="A72" s="45" t="s">
        <v>95</v>
      </c>
      <c r="B72" s="60"/>
      <c r="C72" s="61"/>
    </row>
    <row r="73" spans="1:3" ht="15.75">
      <c r="A73" s="65" t="s">
        <v>96</v>
      </c>
      <c r="B73" s="72" t="s">
        <v>97</v>
      </c>
      <c r="C73" s="67"/>
    </row>
    <row r="74" spans="1:3" ht="15.75">
      <c r="A74" s="65" t="s">
        <v>98</v>
      </c>
      <c r="B74" s="72" t="s">
        <v>97</v>
      </c>
      <c r="C74" s="67"/>
    </row>
    <row r="75" spans="1:3" ht="15.75">
      <c r="A75" s="65" t="s">
        <v>99</v>
      </c>
      <c r="B75" s="66" t="s">
        <v>20</v>
      </c>
      <c r="C75" s="67"/>
    </row>
    <row r="76" spans="1:3" ht="15.75">
      <c r="A76" s="65" t="s">
        <v>100</v>
      </c>
      <c r="B76" s="72" t="s">
        <v>97</v>
      </c>
      <c r="C76" s="67"/>
    </row>
    <row r="77" spans="1:3" ht="15.75">
      <c r="A77" s="65" t="s">
        <v>101</v>
      </c>
      <c r="B77" s="66" t="s">
        <v>20</v>
      </c>
      <c r="C77" s="67"/>
    </row>
    <row r="78" spans="1:3" ht="15.75">
      <c r="A78" s="65" t="s">
        <v>102</v>
      </c>
      <c r="B78" s="66" t="s">
        <v>20</v>
      </c>
      <c r="C78" s="67"/>
    </row>
    <row r="79" spans="1:3" ht="15.75">
      <c r="A79" s="65" t="s">
        <v>103</v>
      </c>
      <c r="B79" s="66" t="s">
        <v>20</v>
      </c>
      <c r="C79" s="67"/>
    </row>
    <row r="80" spans="1:3" ht="15.75">
      <c r="A80" s="65" t="s">
        <v>104</v>
      </c>
      <c r="B80" s="66" t="s">
        <v>20</v>
      </c>
      <c r="C80" s="67"/>
    </row>
    <row r="81" spans="1:3" ht="15.75">
      <c r="A81" s="68" t="s">
        <v>105</v>
      </c>
      <c r="B81" s="66"/>
      <c r="C81" s="67"/>
    </row>
    <row r="82" spans="1:3" ht="47.25">
      <c r="A82" s="45" t="s">
        <v>106</v>
      </c>
      <c r="B82" s="60"/>
      <c r="C82" s="61"/>
    </row>
    <row r="83" spans="1:3" ht="15.75">
      <c r="A83" s="65" t="s">
        <v>107</v>
      </c>
      <c r="B83" s="72" t="s">
        <v>108</v>
      </c>
      <c r="C83" s="67"/>
    </row>
    <row r="84" spans="1:3" ht="15.75">
      <c r="A84" s="65" t="s">
        <v>109</v>
      </c>
      <c r="B84" s="72" t="s">
        <v>97</v>
      </c>
      <c r="C84" s="67"/>
    </row>
    <row r="85" spans="1:3" ht="15.75">
      <c r="A85" s="65" t="s">
        <v>110</v>
      </c>
      <c r="B85" s="66" t="s">
        <v>97</v>
      </c>
      <c r="C85" s="67"/>
    </row>
    <row r="86" spans="1:3" ht="15.75">
      <c r="A86" s="65" t="s">
        <v>111</v>
      </c>
      <c r="B86" s="72" t="s">
        <v>97</v>
      </c>
      <c r="C86" s="67"/>
    </row>
    <row r="87" spans="1:3" ht="15.75">
      <c r="A87" s="65" t="s">
        <v>112</v>
      </c>
      <c r="B87" s="66" t="s">
        <v>20</v>
      </c>
      <c r="C87" s="67"/>
    </row>
    <row r="88" spans="1:3" ht="15.75">
      <c r="A88" s="65" t="s">
        <v>113</v>
      </c>
      <c r="B88" s="66" t="s">
        <v>114</v>
      </c>
      <c r="C88" s="67"/>
    </row>
    <row r="89" spans="1:3" ht="15.75">
      <c r="A89" s="65" t="s">
        <v>115</v>
      </c>
      <c r="B89" s="72" t="s">
        <v>20</v>
      </c>
      <c r="C89" s="67"/>
    </row>
    <row r="90" spans="1:3" ht="15.75">
      <c r="A90" s="65" t="s">
        <v>116</v>
      </c>
      <c r="B90" s="66" t="s">
        <v>20</v>
      </c>
      <c r="C90" s="67"/>
    </row>
    <row r="91" spans="1:3" ht="15.75">
      <c r="A91" s="65" t="s">
        <v>117</v>
      </c>
      <c r="B91" s="66" t="s">
        <v>20</v>
      </c>
      <c r="C91" s="67"/>
    </row>
    <row r="92" spans="1:3" ht="15.75">
      <c r="A92" s="73" t="s">
        <v>77</v>
      </c>
      <c r="B92" s="69" t="s">
        <v>20</v>
      </c>
      <c r="C92" s="74"/>
    </row>
    <row r="93" spans="1:3" ht="15.75">
      <c r="A93" s="75" t="s">
        <v>118</v>
      </c>
      <c r="B93" s="40"/>
      <c r="C93" s="42"/>
    </row>
    <row r="94" spans="1:3" ht="75.75" customHeight="1">
      <c r="A94" s="11" t="s">
        <v>204</v>
      </c>
      <c r="B94" s="3"/>
      <c r="C94" s="3" t="s">
        <v>119</v>
      </c>
    </row>
    <row r="95" spans="1:3" ht="15.75">
      <c r="A95" s="6" t="s">
        <v>120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121</v>
      </c>
      <c r="B97" s="3"/>
      <c r="C97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31">
      <selection activeCell="C6" sqref="C6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4.28125" style="0" customWidth="1"/>
    <col min="4" max="4" width="13.421875" style="0" customWidth="1"/>
    <col min="5" max="5" width="15.003906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4" width="0" style="0" hidden="1" customWidth="1"/>
  </cols>
  <sheetData>
    <row r="1" spans="1:12" ht="27.75" customHeight="1">
      <c r="A1" s="76"/>
      <c r="B1" s="77"/>
      <c r="C1" s="76"/>
      <c r="D1" s="236" t="s">
        <v>122</v>
      </c>
      <c r="E1" s="236"/>
      <c r="F1" s="76"/>
      <c r="G1" s="76"/>
      <c r="H1" s="76"/>
      <c r="I1" s="78"/>
      <c r="J1" s="78"/>
      <c r="K1" s="76"/>
      <c r="L1" s="76"/>
    </row>
    <row r="2" spans="1:12" ht="15.75">
      <c r="A2" s="77"/>
      <c r="B2" s="77"/>
      <c r="C2" s="249" t="s">
        <v>1</v>
      </c>
      <c r="D2" s="249"/>
      <c r="E2" s="77"/>
      <c r="F2" s="77"/>
      <c r="G2" s="77"/>
      <c r="H2" s="76"/>
      <c r="I2" s="78"/>
      <c r="J2" s="78"/>
      <c r="K2" s="76"/>
      <c r="L2" s="76"/>
    </row>
    <row r="3" spans="1:12" ht="45.75" customHeight="1">
      <c r="A3" s="77"/>
      <c r="B3" s="76"/>
      <c r="C3" s="250" t="s">
        <v>2</v>
      </c>
      <c r="D3" s="250"/>
      <c r="E3" s="277"/>
      <c r="F3" s="77"/>
      <c r="G3" s="77"/>
      <c r="H3" s="76"/>
      <c r="I3" s="78"/>
      <c r="J3" s="78"/>
      <c r="K3" s="76"/>
      <c r="L3" s="76"/>
    </row>
    <row r="4" spans="1:12" ht="24.75" customHeight="1">
      <c r="A4" s="77"/>
      <c r="B4" s="77"/>
      <c r="C4" s="79"/>
      <c r="D4" s="80" t="s">
        <v>3</v>
      </c>
      <c r="E4" s="81"/>
      <c r="F4" s="77"/>
      <c r="G4" s="77"/>
      <c r="H4" s="76"/>
      <c r="I4" s="78"/>
      <c r="J4" s="78"/>
      <c r="K4" s="76"/>
      <c r="L4" s="76"/>
    </row>
    <row r="5" spans="1:12" ht="18" customHeight="1">
      <c r="A5" s="77"/>
      <c r="B5" s="77"/>
      <c r="C5" s="82" t="s">
        <v>205</v>
      </c>
      <c r="D5" s="80"/>
      <c r="E5" s="83"/>
      <c r="F5" s="77"/>
      <c r="G5" s="77"/>
      <c r="H5" s="76"/>
      <c r="I5" s="78"/>
      <c r="J5" s="78"/>
      <c r="K5" s="76"/>
      <c r="L5" s="76"/>
    </row>
    <row r="6" spans="1:12" ht="15">
      <c r="A6" s="77"/>
      <c r="B6" s="77"/>
      <c r="C6" s="5" t="s">
        <v>4</v>
      </c>
      <c r="D6" s="84"/>
      <c r="E6" s="85"/>
      <c r="F6" s="77"/>
      <c r="G6" s="77"/>
      <c r="H6" s="76"/>
      <c r="I6" s="78"/>
      <c r="J6" s="78"/>
      <c r="K6" s="76"/>
      <c r="L6" s="76"/>
    </row>
    <row r="7" spans="1:12" ht="18.75" customHeight="1">
      <c r="A7" s="77"/>
      <c r="B7" s="77"/>
      <c r="C7" s="6" t="s">
        <v>5</v>
      </c>
      <c r="D7" s="86"/>
      <c r="E7" s="85"/>
      <c r="F7" s="77"/>
      <c r="G7" s="77"/>
      <c r="H7" s="76"/>
      <c r="I7" s="78"/>
      <c r="J7" s="78"/>
      <c r="K7" s="76"/>
      <c r="L7" s="76"/>
    </row>
    <row r="8" spans="1:12" ht="21.75" customHeight="1">
      <c r="A8" s="249" t="s">
        <v>123</v>
      </c>
      <c r="B8" s="249"/>
      <c r="C8" s="249"/>
      <c r="D8" s="249"/>
      <c r="E8" s="249"/>
      <c r="F8" s="87"/>
      <c r="G8" s="87"/>
      <c r="H8" s="88"/>
      <c r="I8" s="89"/>
      <c r="J8" s="78"/>
      <c r="K8" s="88"/>
      <c r="L8" s="88"/>
    </row>
    <row r="9" spans="1:12" ht="35.25" customHeight="1">
      <c r="A9" s="240" t="s">
        <v>124</v>
      </c>
      <c r="B9" s="240"/>
      <c r="C9" s="240"/>
      <c r="D9" s="240"/>
      <c r="E9" s="240"/>
      <c r="F9" s="87"/>
      <c r="G9" s="87"/>
      <c r="H9" s="88"/>
      <c r="I9" s="89"/>
      <c r="J9" s="78"/>
      <c r="K9" s="88"/>
      <c r="L9" s="88"/>
    </row>
    <row r="10" spans="1:12" ht="15.75">
      <c r="A10" s="90"/>
      <c r="B10" s="90"/>
      <c r="C10" s="88"/>
      <c r="D10" s="90" t="s">
        <v>10</v>
      </c>
      <c r="E10" s="90"/>
      <c r="F10" s="87"/>
      <c r="G10" s="91">
        <v>357.9</v>
      </c>
      <c r="H10" s="92">
        <v>214.2</v>
      </c>
      <c r="I10" s="89"/>
      <c r="J10" s="78"/>
      <c r="K10" s="88"/>
      <c r="L10" s="88"/>
    </row>
    <row r="11" spans="1:12" ht="69.75" customHeight="1">
      <c r="A11" s="93"/>
      <c r="B11" s="241" t="s">
        <v>125</v>
      </c>
      <c r="C11" s="242"/>
      <c r="D11" s="94" t="s">
        <v>126</v>
      </c>
      <c r="E11" s="94" t="s">
        <v>127</v>
      </c>
      <c r="F11" s="94" t="s">
        <v>128</v>
      </c>
      <c r="G11" s="95"/>
      <c r="H11" s="96"/>
      <c r="I11" s="97" t="s">
        <v>129</v>
      </c>
      <c r="J11" s="78"/>
      <c r="K11" s="96"/>
      <c r="L11" s="96"/>
    </row>
    <row r="12" spans="1:12" ht="15">
      <c r="A12" s="98" t="s">
        <v>130</v>
      </c>
      <c r="B12" s="99"/>
      <c r="C12" s="99"/>
      <c r="D12" s="100"/>
      <c r="E12" s="100"/>
      <c r="F12" s="101"/>
      <c r="G12" s="102">
        <f>SUM(D13:D13)</f>
        <v>0</v>
      </c>
      <c r="H12" s="103">
        <f>F13</f>
        <v>0</v>
      </c>
      <c r="I12" s="78"/>
      <c r="J12" s="78"/>
      <c r="K12" s="76"/>
      <c r="L12" s="76"/>
    </row>
    <row r="13" spans="1:12" ht="31.5">
      <c r="A13" s="104" t="s">
        <v>131</v>
      </c>
      <c r="B13" s="105"/>
      <c r="C13" s="106" t="s">
        <v>132</v>
      </c>
      <c r="D13" s="107">
        <v>0</v>
      </c>
      <c r="E13" s="107">
        <f>D13/$G$10/12</f>
        <v>0</v>
      </c>
      <c r="F13" s="108">
        <f>D13/$H$10/12</f>
        <v>0</v>
      </c>
      <c r="G13" s="109"/>
      <c r="H13" s="76"/>
      <c r="I13" s="78">
        <v>0.81</v>
      </c>
      <c r="J13" s="78" t="s">
        <v>133</v>
      </c>
      <c r="K13" s="76"/>
      <c r="L13" s="76"/>
    </row>
    <row r="14" spans="1:12" ht="15">
      <c r="A14" s="110" t="s">
        <v>134</v>
      </c>
      <c r="B14" s="111"/>
      <c r="C14" s="111"/>
      <c r="D14" s="112"/>
      <c r="E14" s="113"/>
      <c r="F14" s="114"/>
      <c r="G14" s="115">
        <f>SUM(D15:D21)</f>
        <v>41116.04416507787</v>
      </c>
      <c r="H14" s="116">
        <f>SUM(F15:F21)</f>
        <v>15.995971119311339</v>
      </c>
      <c r="I14" s="78"/>
      <c r="J14" s="78"/>
      <c r="K14" s="76"/>
      <c r="L14" s="76"/>
    </row>
    <row r="15" spans="1:12" ht="31.5">
      <c r="A15" s="117" t="s">
        <v>135</v>
      </c>
      <c r="B15" s="118">
        <v>2</v>
      </c>
      <c r="C15" s="119" t="s">
        <v>132</v>
      </c>
      <c r="D15" s="120">
        <v>3668.174225419563</v>
      </c>
      <c r="E15" s="121">
        <f aca="true" t="shared" si="0" ref="E15:E21">D15/$G$10/12</f>
        <v>0.8540966343996375</v>
      </c>
      <c r="F15" s="122">
        <f aca="true" t="shared" si="1" ref="F15:F21">D15/$H$10/12</f>
        <v>1.4270830319870693</v>
      </c>
      <c r="G15" s="109"/>
      <c r="H15" s="76"/>
      <c r="I15" s="78">
        <v>1.3</v>
      </c>
      <c r="J15" s="78" t="s">
        <v>133</v>
      </c>
      <c r="K15" s="76"/>
      <c r="L15" s="76"/>
    </row>
    <row r="16" spans="1:12" ht="31.5">
      <c r="A16" s="104" t="s">
        <v>136</v>
      </c>
      <c r="B16" s="105">
        <v>2</v>
      </c>
      <c r="C16" s="123" t="s">
        <v>132</v>
      </c>
      <c r="D16" s="124">
        <v>885.2233315813776</v>
      </c>
      <c r="E16" s="121">
        <f t="shared" si="0"/>
        <v>0.20611514659154737</v>
      </c>
      <c r="F16" s="122">
        <f t="shared" si="1"/>
        <v>0.3443912743469412</v>
      </c>
      <c r="G16" s="109"/>
      <c r="H16" s="76"/>
      <c r="I16" s="78"/>
      <c r="J16" s="78"/>
      <c r="K16" s="76"/>
      <c r="L16" s="76"/>
    </row>
    <row r="17" spans="1:12" ht="31.5">
      <c r="A17" s="104" t="s">
        <v>137</v>
      </c>
      <c r="B17" s="105"/>
      <c r="C17" s="123" t="s">
        <v>132</v>
      </c>
      <c r="D17" s="124">
        <v>0</v>
      </c>
      <c r="E17" s="121">
        <f t="shared" si="0"/>
        <v>0</v>
      </c>
      <c r="F17" s="122">
        <f t="shared" si="1"/>
        <v>0</v>
      </c>
      <c r="G17" s="109"/>
      <c r="H17" s="76"/>
      <c r="I17" s="78"/>
      <c r="J17" s="78"/>
      <c r="K17" s="76"/>
      <c r="L17" s="76"/>
    </row>
    <row r="18" spans="1:12" ht="31.5">
      <c r="A18" s="104" t="s">
        <v>138</v>
      </c>
      <c r="B18" s="105">
        <v>2</v>
      </c>
      <c r="C18" s="123" t="s">
        <v>132</v>
      </c>
      <c r="D18" s="124">
        <v>12201.894506811579</v>
      </c>
      <c r="E18" s="121">
        <f t="shared" si="0"/>
        <v>2.8410856167485288</v>
      </c>
      <c r="F18" s="122">
        <f t="shared" si="1"/>
        <v>4.747080029105034</v>
      </c>
      <c r="G18" s="76"/>
      <c r="H18" s="76"/>
      <c r="I18" s="78"/>
      <c r="J18" s="78"/>
      <c r="K18" s="76"/>
      <c r="L18" s="76"/>
    </row>
    <row r="19" spans="1:12" ht="60">
      <c r="A19" s="104" t="s">
        <v>139</v>
      </c>
      <c r="B19" s="125">
        <v>1</v>
      </c>
      <c r="C19" s="126" t="s">
        <v>140</v>
      </c>
      <c r="D19" s="124">
        <v>16967.680051265343</v>
      </c>
      <c r="E19" s="121">
        <f t="shared" si="0"/>
        <v>3.9507497558129234</v>
      </c>
      <c r="F19" s="122">
        <f t="shared" si="1"/>
        <v>6.601182715244843</v>
      </c>
      <c r="G19" s="109"/>
      <c r="H19" s="76"/>
      <c r="I19" s="78"/>
      <c r="J19" s="78"/>
      <c r="K19" s="76"/>
      <c r="L19" s="76"/>
    </row>
    <row r="20" spans="1:12" ht="31.5">
      <c r="A20" s="104" t="s">
        <v>141</v>
      </c>
      <c r="B20" s="127">
        <v>10.916666666666666</v>
      </c>
      <c r="C20" s="106" t="s">
        <v>142</v>
      </c>
      <c r="D20" s="124">
        <v>623.98575</v>
      </c>
      <c r="E20" s="121">
        <f t="shared" si="0"/>
        <v>0.14528866303436716</v>
      </c>
      <c r="F20" s="122">
        <f t="shared" si="1"/>
        <v>0.24275822829131655</v>
      </c>
      <c r="G20" s="109"/>
      <c r="H20" s="76"/>
      <c r="I20" s="78"/>
      <c r="J20" s="78"/>
      <c r="K20" s="76"/>
      <c r="L20" s="76"/>
    </row>
    <row r="21" spans="1:12" ht="31.5">
      <c r="A21" s="128" t="s">
        <v>143</v>
      </c>
      <c r="B21" s="129">
        <v>6</v>
      </c>
      <c r="C21" s="130" t="s">
        <v>132</v>
      </c>
      <c r="D21" s="131">
        <v>6769.0863</v>
      </c>
      <c r="E21" s="132">
        <f t="shared" si="0"/>
        <v>1.5761121123218775</v>
      </c>
      <c r="F21" s="122">
        <f t="shared" si="1"/>
        <v>2.6334758403361347</v>
      </c>
      <c r="G21" s="109"/>
      <c r="H21" s="76"/>
      <c r="I21" s="78"/>
      <c r="J21" s="78"/>
      <c r="K21" s="76"/>
      <c r="L21" s="76"/>
    </row>
    <row r="22" spans="1:12" ht="15">
      <c r="A22" s="133" t="s">
        <v>144</v>
      </c>
      <c r="B22" s="134"/>
      <c r="C22" s="134"/>
      <c r="D22" s="135"/>
      <c r="E22" s="136"/>
      <c r="F22" s="137"/>
      <c r="G22" s="138">
        <f>SUM(D23:D27)</f>
        <v>18654.826029543765</v>
      </c>
      <c r="H22" s="139">
        <f>SUM(F23:F27)</f>
        <v>7.257557590080831</v>
      </c>
      <c r="I22" s="78"/>
      <c r="J22" s="78"/>
      <c r="K22" s="76"/>
      <c r="L22" s="76"/>
    </row>
    <row r="23" spans="1:12" ht="31.5">
      <c r="A23" s="117" t="s">
        <v>145</v>
      </c>
      <c r="B23" s="118">
        <v>1</v>
      </c>
      <c r="C23" s="119" t="s">
        <v>146</v>
      </c>
      <c r="D23" s="140">
        <v>0</v>
      </c>
      <c r="E23" s="121">
        <f>D23/$G$10/12</f>
        <v>0</v>
      </c>
      <c r="F23" s="122">
        <f>D23/$H$10/12</f>
        <v>0</v>
      </c>
      <c r="G23" s="109"/>
      <c r="H23" s="76"/>
      <c r="I23" s="78"/>
      <c r="J23" s="78"/>
      <c r="K23" s="76"/>
      <c r="L23" s="76"/>
    </row>
    <row r="24" spans="1:12" ht="78.75">
      <c r="A24" s="141" t="s">
        <v>147</v>
      </c>
      <c r="B24" s="105">
        <v>2</v>
      </c>
      <c r="C24" s="123" t="s">
        <v>146</v>
      </c>
      <c r="D24" s="140">
        <v>16121.68685538288</v>
      </c>
      <c r="E24" s="121">
        <f>D24/$G$10/12</f>
        <v>3.753768942764013</v>
      </c>
      <c r="F24" s="122">
        <f>D24/$H$10/12</f>
        <v>6.272053709688329</v>
      </c>
      <c r="G24" s="109"/>
      <c r="H24" s="76"/>
      <c r="I24" s="142" t="s">
        <v>148</v>
      </c>
      <c r="J24" s="143" t="s">
        <v>149</v>
      </c>
      <c r="K24" s="76"/>
      <c r="L24" s="76"/>
    </row>
    <row r="25" spans="1:12" ht="47.25">
      <c r="A25" s="104" t="s">
        <v>150</v>
      </c>
      <c r="B25" s="125">
        <v>1</v>
      </c>
      <c r="C25" s="144" t="s">
        <v>151</v>
      </c>
      <c r="D25" s="140">
        <v>831.6734639210475</v>
      </c>
      <c r="E25" s="121">
        <f>D25/$G$10/12</f>
        <v>0.19364661076675227</v>
      </c>
      <c r="F25" s="122">
        <f>D25/$H$10/12</f>
        <v>0.32355799249962947</v>
      </c>
      <c r="G25" s="76"/>
      <c r="H25" s="76"/>
      <c r="I25" s="78">
        <v>0.38</v>
      </c>
      <c r="J25" s="78" t="s">
        <v>133</v>
      </c>
      <c r="K25" s="76"/>
      <c r="L25" s="76"/>
    </row>
    <row r="26" spans="1:12" ht="63">
      <c r="A26" s="104" t="s">
        <v>152</v>
      </c>
      <c r="B26" s="105">
        <v>2</v>
      </c>
      <c r="C26" s="123" t="s">
        <v>146</v>
      </c>
      <c r="D26" s="140">
        <v>1223.7217883881572</v>
      </c>
      <c r="E26" s="121">
        <f>D26/$G$10/12</f>
        <v>0.2849310301732694</v>
      </c>
      <c r="F26" s="122">
        <f>D26/$H$10/12</f>
        <v>0.47608223949119094</v>
      </c>
      <c r="G26" s="109"/>
      <c r="H26" s="76"/>
      <c r="I26" s="142" t="s">
        <v>153</v>
      </c>
      <c r="J26" s="143" t="s">
        <v>154</v>
      </c>
      <c r="K26" s="76"/>
      <c r="L26" s="76"/>
    </row>
    <row r="27" spans="1:12" ht="31.5">
      <c r="A27" s="128" t="s">
        <v>155</v>
      </c>
      <c r="B27" s="129">
        <v>1</v>
      </c>
      <c r="C27" s="130" t="s">
        <v>156</v>
      </c>
      <c r="D27" s="140">
        <v>477.7439218516818</v>
      </c>
      <c r="E27" s="121">
        <f>D27/$G$10/12</f>
        <v>0.1112377577190281</v>
      </c>
      <c r="F27" s="122">
        <f>D27/$H$10/12</f>
        <v>0.18586364840168138</v>
      </c>
      <c r="G27" s="109"/>
      <c r="H27" s="76"/>
      <c r="I27" s="78">
        <v>1.82</v>
      </c>
      <c r="J27" s="78" t="s">
        <v>157</v>
      </c>
      <c r="K27" s="76"/>
      <c r="L27" s="76"/>
    </row>
    <row r="28" spans="1:12" ht="15">
      <c r="A28" s="145" t="s">
        <v>158</v>
      </c>
      <c r="B28" s="146"/>
      <c r="C28" s="146"/>
      <c r="D28" s="147"/>
      <c r="E28" s="146"/>
      <c r="F28" s="148"/>
      <c r="G28" s="149">
        <f>SUM(D29:D39)</f>
        <v>7121.550613509156</v>
      </c>
      <c r="H28" s="150">
        <f>SUM(F29:F39)</f>
        <v>2.7706001453116857</v>
      </c>
      <c r="I28" s="78"/>
      <c r="J28" s="78"/>
      <c r="K28" s="76"/>
      <c r="L28" s="76"/>
    </row>
    <row r="29" spans="1:12" ht="30">
      <c r="A29" s="243" t="s">
        <v>159</v>
      </c>
      <c r="B29" s="245" t="s">
        <v>160</v>
      </c>
      <c r="C29" s="246"/>
      <c r="D29" s="140"/>
      <c r="E29" s="121"/>
      <c r="F29" s="122">
        <f aca="true" t="shared" si="2" ref="F29:F39">D29/$H$10/12</f>
        <v>0</v>
      </c>
      <c r="G29" s="151"/>
      <c r="H29" s="152"/>
      <c r="I29" s="142">
        <v>72.08</v>
      </c>
      <c r="J29" s="143" t="s">
        <v>161</v>
      </c>
      <c r="K29" s="152"/>
      <c r="L29" s="152"/>
    </row>
    <row r="30" spans="1:12" ht="15.75">
      <c r="A30" s="244"/>
      <c r="B30" s="105">
        <v>2</v>
      </c>
      <c r="C30" s="153" t="s">
        <v>162</v>
      </c>
      <c r="D30" s="140">
        <v>0</v>
      </c>
      <c r="E30" s="121">
        <f>D30/$G$10/12</f>
        <v>0</v>
      </c>
      <c r="F30" s="122">
        <f t="shared" si="2"/>
        <v>0</v>
      </c>
      <c r="G30" s="151"/>
      <c r="H30" s="152"/>
      <c r="I30" s="154"/>
      <c r="J30" s="78"/>
      <c r="K30" s="152"/>
      <c r="L30" s="152"/>
    </row>
    <row r="31" spans="1:12" ht="28.5" customHeight="1">
      <c r="A31" s="244"/>
      <c r="B31" s="247" t="s">
        <v>163</v>
      </c>
      <c r="C31" s="248"/>
      <c r="D31" s="140"/>
      <c r="E31" s="121"/>
      <c r="F31" s="122">
        <f t="shared" si="2"/>
        <v>0</v>
      </c>
      <c r="G31" s="151"/>
      <c r="H31" s="152"/>
      <c r="I31" s="154">
        <v>0.16</v>
      </c>
      <c r="J31" s="78" t="s">
        <v>157</v>
      </c>
      <c r="K31" s="152"/>
      <c r="L31" s="152"/>
    </row>
    <row r="32" spans="1:12" ht="15.75">
      <c r="A32" s="244"/>
      <c r="B32" s="105">
        <v>2</v>
      </c>
      <c r="C32" s="153" t="s">
        <v>162</v>
      </c>
      <c r="D32" s="140">
        <v>984.2563561911298</v>
      </c>
      <c r="E32" s="121">
        <f>D32/$G$10/12</f>
        <v>0.22917396763321454</v>
      </c>
      <c r="F32" s="122">
        <f t="shared" si="2"/>
        <v>0.3829195285524159</v>
      </c>
      <c r="G32" s="151"/>
      <c r="H32" s="152"/>
      <c r="I32" s="154"/>
      <c r="J32" s="78"/>
      <c r="K32" s="152"/>
      <c r="L32" s="152"/>
    </row>
    <row r="33" spans="1:12" ht="31.5" customHeight="1">
      <c r="A33" s="244"/>
      <c r="B33" s="247" t="s">
        <v>164</v>
      </c>
      <c r="C33" s="248"/>
      <c r="D33" s="140"/>
      <c r="E33" s="121"/>
      <c r="F33" s="122">
        <f t="shared" si="2"/>
        <v>0</v>
      </c>
      <c r="G33" s="151"/>
      <c r="H33" s="152"/>
      <c r="I33" s="154"/>
      <c r="J33" s="78"/>
      <c r="K33" s="152"/>
      <c r="L33" s="152"/>
    </row>
    <row r="34" spans="1:12" ht="15.75">
      <c r="A34" s="244"/>
      <c r="B34" s="105">
        <v>12</v>
      </c>
      <c r="C34" s="153" t="s">
        <v>162</v>
      </c>
      <c r="D34" s="140">
        <v>192.10007351943605</v>
      </c>
      <c r="E34" s="121">
        <f>D34/$G$10/12</f>
        <v>0.044728526012721447</v>
      </c>
      <c r="F34" s="122">
        <f t="shared" si="2"/>
        <v>0.07473547833778248</v>
      </c>
      <c r="G34" s="151"/>
      <c r="H34" s="152"/>
      <c r="I34" s="154"/>
      <c r="J34" s="78"/>
      <c r="K34" s="152"/>
      <c r="L34" s="152"/>
    </row>
    <row r="35" spans="1:12" ht="30">
      <c r="A35" s="244"/>
      <c r="B35" s="247" t="s">
        <v>165</v>
      </c>
      <c r="C35" s="248"/>
      <c r="D35" s="140"/>
      <c r="E35" s="121"/>
      <c r="F35" s="122">
        <f t="shared" si="2"/>
        <v>0</v>
      </c>
      <c r="G35" s="151"/>
      <c r="H35" s="152"/>
      <c r="I35" s="142" t="s">
        <v>166</v>
      </c>
      <c r="J35" s="143" t="s">
        <v>167</v>
      </c>
      <c r="K35" s="152"/>
      <c r="L35" s="152"/>
    </row>
    <row r="36" spans="1:12" ht="15.75">
      <c r="A36" s="244"/>
      <c r="B36" s="105">
        <v>12</v>
      </c>
      <c r="C36" s="153" t="s">
        <v>146</v>
      </c>
      <c r="D36" s="140">
        <v>447.8501837985903</v>
      </c>
      <c r="E36" s="121">
        <f>D36/$G$10/12</f>
        <v>0.1042773083260199</v>
      </c>
      <c r="F36" s="122">
        <f t="shared" si="2"/>
        <v>0.17423365382764952</v>
      </c>
      <c r="G36" s="151"/>
      <c r="H36" s="152"/>
      <c r="I36" s="154"/>
      <c r="J36" s="78"/>
      <c r="K36" s="152"/>
      <c r="L36" s="152"/>
    </row>
    <row r="37" spans="1:12" ht="60.75" customHeight="1">
      <c r="A37" s="155" t="s">
        <v>168</v>
      </c>
      <c r="B37" s="237" t="s">
        <v>169</v>
      </c>
      <c r="C37" s="238"/>
      <c r="D37" s="140">
        <v>3865.32</v>
      </c>
      <c r="E37" s="121">
        <f>D37/$G$10/12</f>
        <v>0.9</v>
      </c>
      <c r="F37" s="122">
        <f t="shared" si="2"/>
        <v>1.5037815126050422</v>
      </c>
      <c r="G37" s="151"/>
      <c r="H37" s="152"/>
      <c r="I37" s="154">
        <v>0.97</v>
      </c>
      <c r="J37" s="78" t="s">
        <v>133</v>
      </c>
      <c r="K37" s="152"/>
      <c r="L37" s="152"/>
    </row>
    <row r="38" spans="1:12" ht="15.75">
      <c r="A38" s="156" t="s">
        <v>170</v>
      </c>
      <c r="B38" s="157">
        <v>1</v>
      </c>
      <c r="C38" s="29" t="s">
        <v>146</v>
      </c>
      <c r="D38" s="140">
        <v>773.064</v>
      </c>
      <c r="E38" s="121">
        <f>D38/$G$10/12</f>
        <v>0.18000000000000002</v>
      </c>
      <c r="F38" s="122">
        <f t="shared" si="2"/>
        <v>0.30075630252100843</v>
      </c>
      <c r="G38" s="151"/>
      <c r="H38" s="152"/>
      <c r="I38" s="239">
        <v>1.46</v>
      </c>
      <c r="J38" s="239" t="s">
        <v>133</v>
      </c>
      <c r="K38" s="152"/>
      <c r="L38" s="152"/>
    </row>
    <row r="39" spans="1:12" ht="15.75">
      <c r="A39" s="156" t="s">
        <v>171</v>
      </c>
      <c r="B39" s="158">
        <v>1</v>
      </c>
      <c r="C39" s="31" t="s">
        <v>146</v>
      </c>
      <c r="D39" s="140">
        <v>858.96</v>
      </c>
      <c r="E39" s="121">
        <f>D39/$G$10/12</f>
        <v>0.20000000000000004</v>
      </c>
      <c r="F39" s="122">
        <f t="shared" si="2"/>
        <v>0.3341736694677871</v>
      </c>
      <c r="G39" s="151"/>
      <c r="H39" s="152"/>
      <c r="I39" s="239"/>
      <c r="J39" s="239"/>
      <c r="K39" s="152"/>
      <c r="L39" s="152"/>
    </row>
    <row r="40" spans="1:12" ht="15">
      <c r="A40" s="159" t="s">
        <v>172</v>
      </c>
      <c r="B40" s="160"/>
      <c r="C40" s="160"/>
      <c r="D40" s="161">
        <f>SUM(D13:D39)</f>
        <v>66892.4208081308</v>
      </c>
      <c r="E40" s="161">
        <f>SUM(E13:E39)</f>
        <v>15.575212072303898</v>
      </c>
      <c r="F40" s="162"/>
      <c r="G40" s="163"/>
      <c r="H40" s="164"/>
      <c r="I40" s="78"/>
      <c r="J40" s="78"/>
      <c r="K40" s="76"/>
      <c r="L40" s="76"/>
    </row>
    <row r="41" spans="1:12" ht="15.75">
      <c r="A41" s="165" t="s">
        <v>173</v>
      </c>
      <c r="B41" s="166"/>
      <c r="C41" s="166"/>
      <c r="D41" s="167">
        <f>D40*0.1</f>
        <v>6689.242080813081</v>
      </c>
      <c r="E41" s="166"/>
      <c r="F41" s="168"/>
      <c r="G41" s="169"/>
      <c r="H41" s="170"/>
      <c r="I41" s="78"/>
      <c r="J41" s="78"/>
      <c r="K41" s="76"/>
      <c r="L41" s="76"/>
    </row>
    <row r="42" spans="1:12" ht="15.75">
      <c r="A42" s="159" t="s">
        <v>174</v>
      </c>
      <c r="B42" s="160"/>
      <c r="C42" s="160"/>
      <c r="D42" s="171">
        <f>D40+D41</f>
        <v>73581.66288894389</v>
      </c>
      <c r="E42" s="172">
        <f>D42/$G$10/12</f>
        <v>17.132733279534296</v>
      </c>
      <c r="F42" s="162"/>
      <c r="G42" s="173">
        <f>G12+G14+G22+G28+G40+D41</f>
        <v>73581.66288894387</v>
      </c>
      <c r="H42" s="164"/>
      <c r="I42" s="78"/>
      <c r="J42" s="78"/>
      <c r="K42" s="76"/>
      <c r="L42" s="76"/>
    </row>
    <row r="43" spans="1:12" ht="15.75">
      <c r="A43" s="174"/>
      <c r="B43" s="175"/>
      <c r="C43" s="175"/>
      <c r="D43" s="176"/>
      <c r="E43" s="177"/>
      <c r="F43" s="178"/>
      <c r="G43" s="179"/>
      <c r="H43" s="179"/>
      <c r="I43" s="89"/>
      <c r="J43" s="78"/>
      <c r="K43" s="180"/>
      <c r="L43" s="180"/>
    </row>
    <row r="44" spans="1:12" ht="15.75" hidden="1">
      <c r="A44" s="181" t="s">
        <v>175</v>
      </c>
      <c r="B44" s="182">
        <f>G10-C44</f>
        <v>0</v>
      </c>
      <c r="C44" s="181">
        <v>357.9</v>
      </c>
      <c r="D44" s="173">
        <v>70116.49671185757</v>
      </c>
      <c r="E44" s="183">
        <f>D44/C44/12</f>
        <v>16.325904980873982</v>
      </c>
      <c r="F44" s="184"/>
      <c r="G44" s="185" t="s">
        <v>176</v>
      </c>
      <c r="H44" s="186">
        <f>E42/E44</f>
        <v>1.0494201270683325</v>
      </c>
      <c r="I44" s="78"/>
      <c r="J44" s="78"/>
      <c r="K44" s="76" t="s">
        <v>176</v>
      </c>
      <c r="L44" s="76"/>
    </row>
    <row r="45" spans="1:12" ht="15.75" hidden="1">
      <c r="A45" s="76"/>
      <c r="B45" s="76"/>
      <c r="C45" s="76"/>
      <c r="D45" s="187">
        <f>D44/1.18</f>
        <v>59420.759925303035</v>
      </c>
      <c r="E45" s="188">
        <f>E44/1.18</f>
        <v>13.835512695655918</v>
      </c>
      <c r="F45" s="189"/>
      <c r="G45" s="190" t="s">
        <v>177</v>
      </c>
      <c r="H45" s="191">
        <f>E42/E45</f>
        <v>1.238315749940632</v>
      </c>
      <c r="I45" s="78"/>
      <c r="J45" s="78"/>
      <c r="K45" s="76"/>
      <c r="L45" s="76"/>
    </row>
    <row r="46" spans="1:12" ht="15.75" hidden="1">
      <c r="A46" s="76"/>
      <c r="B46" s="76"/>
      <c r="C46" s="76"/>
      <c r="D46" s="177"/>
      <c r="E46" s="177"/>
      <c r="F46" s="192"/>
      <c r="G46" s="106"/>
      <c r="H46" s="193"/>
      <c r="I46" s="78"/>
      <c r="J46" s="78"/>
      <c r="K46" s="76" t="s">
        <v>178</v>
      </c>
      <c r="L46" s="76"/>
    </row>
    <row r="47" spans="1:12" ht="15" hidden="1">
      <c r="A47" s="76"/>
      <c r="B47" s="76"/>
      <c r="C47" s="76"/>
      <c r="D47" s="194">
        <f>E47*G10*12</f>
        <v>45782.568</v>
      </c>
      <c r="E47" s="194">
        <v>10.66</v>
      </c>
      <c r="F47" s="194"/>
      <c r="G47" s="194" t="s">
        <v>178</v>
      </c>
      <c r="H47" s="195">
        <f>E42/E47</f>
        <v>1.607198243858752</v>
      </c>
      <c r="I47" s="78"/>
      <c r="J47" s="78"/>
      <c r="K47" s="76" t="s">
        <v>179</v>
      </c>
      <c r="L47" s="76"/>
    </row>
    <row r="48" spans="1:12" ht="15" hidden="1">
      <c r="A48" s="76"/>
      <c r="B48" s="76"/>
      <c r="C48" s="76"/>
      <c r="D48" s="196">
        <f>D42-D47</f>
        <v>27799.094888943888</v>
      </c>
      <c r="E48" s="196">
        <f>E42-E47</f>
        <v>6.472733279534296</v>
      </c>
      <c r="F48" s="197"/>
      <c r="G48" s="197" t="s">
        <v>180</v>
      </c>
      <c r="H48" s="76"/>
      <c r="I48" s="78"/>
      <c r="J48" s="78"/>
      <c r="K48" s="76"/>
      <c r="L48" s="76"/>
    </row>
    <row r="49" spans="1:12" ht="15" hidden="1">
      <c r="A49" s="76"/>
      <c r="B49" s="76"/>
      <c r="C49" s="76"/>
      <c r="D49" s="76"/>
      <c r="E49" s="76"/>
      <c r="F49" s="76"/>
      <c r="G49" s="76"/>
      <c r="H49" s="76"/>
      <c r="I49" s="78"/>
      <c r="J49" s="78"/>
      <c r="K49" s="76"/>
      <c r="L49" s="76"/>
    </row>
    <row r="50" spans="1:12" ht="15">
      <c r="A50" s="76"/>
      <c r="B50" s="76"/>
      <c r="C50" s="76"/>
      <c r="D50" s="76"/>
      <c r="E50" s="76"/>
      <c r="F50" s="76"/>
      <c r="G50" s="76"/>
      <c r="H50" s="76"/>
      <c r="I50" s="78"/>
      <c r="J50" s="78"/>
      <c r="K50" s="76"/>
      <c r="L50" s="76"/>
    </row>
    <row r="51" spans="1:12" ht="15">
      <c r="A51" s="76"/>
      <c r="B51" s="76"/>
      <c r="C51" s="76"/>
      <c r="D51" s="76"/>
      <c r="E51" s="76"/>
      <c r="F51" s="76"/>
      <c r="G51" s="76"/>
      <c r="H51" s="76"/>
      <c r="I51" s="78"/>
      <c r="J51" s="78"/>
      <c r="K51" s="76"/>
      <c r="L51" s="76"/>
    </row>
    <row r="52" spans="1:12" ht="15">
      <c r="A52" s="76"/>
      <c r="B52" s="76"/>
      <c r="C52" s="76"/>
      <c r="D52" s="76"/>
      <c r="E52" s="76"/>
      <c r="F52" s="76"/>
      <c r="G52" s="76"/>
      <c r="H52" s="76"/>
      <c r="I52" s="78"/>
      <c r="J52" s="78"/>
      <c r="K52" s="76"/>
      <c r="L52" s="76"/>
    </row>
    <row r="53" spans="1:12" ht="15">
      <c r="A53" s="76"/>
      <c r="B53" s="76"/>
      <c r="C53" s="76"/>
      <c r="D53" s="76"/>
      <c r="E53" s="76"/>
      <c r="F53" s="76"/>
      <c r="G53" s="76"/>
      <c r="H53" s="76"/>
      <c r="I53" s="78"/>
      <c r="J53" s="78"/>
      <c r="K53" s="76"/>
      <c r="L53" s="76"/>
    </row>
    <row r="54" spans="1:12" ht="15">
      <c r="A54" s="76"/>
      <c r="B54" s="76"/>
      <c r="C54" s="76"/>
      <c r="D54" s="76"/>
      <c r="E54" s="76"/>
      <c r="F54" s="76"/>
      <c r="G54" s="76"/>
      <c r="H54" s="76"/>
      <c r="I54" s="78"/>
      <c r="J54" s="78"/>
      <c r="K54" s="76"/>
      <c r="L54" s="76"/>
    </row>
    <row r="55" spans="1:12" ht="15">
      <c r="A55" s="76"/>
      <c r="B55" s="76"/>
      <c r="C55" s="76"/>
      <c r="D55" s="76"/>
      <c r="E55" s="76"/>
      <c r="F55" s="76"/>
      <c r="G55" s="76"/>
      <c r="H55" s="76"/>
      <c r="I55" s="78"/>
      <c r="J55" s="78"/>
      <c r="K55" s="76"/>
      <c r="L55" s="76"/>
    </row>
    <row r="56" spans="1:12" ht="15">
      <c r="A56" s="76"/>
      <c r="B56" s="76"/>
      <c r="C56" s="76"/>
      <c r="D56" s="76"/>
      <c r="E56" s="76"/>
      <c r="F56" s="76"/>
      <c r="G56" s="76"/>
      <c r="H56" s="76"/>
      <c r="I56" s="78"/>
      <c r="J56" s="78"/>
      <c r="K56" s="76"/>
      <c r="L56" s="76"/>
    </row>
    <row r="57" spans="1:12" ht="15">
      <c r="A57" s="76"/>
      <c r="B57" s="76"/>
      <c r="C57" s="76"/>
      <c r="D57" s="76"/>
      <c r="E57" s="76"/>
      <c r="F57" s="76"/>
      <c r="G57" s="76"/>
      <c r="H57" s="76"/>
      <c r="I57" s="78"/>
      <c r="J57" s="78"/>
      <c r="K57" s="76"/>
      <c r="L57" s="76"/>
    </row>
    <row r="58" spans="1:12" ht="15">
      <c r="A58" s="76"/>
      <c r="B58" s="76"/>
      <c r="C58" s="76"/>
      <c r="D58" s="76"/>
      <c r="E58" s="76"/>
      <c r="F58" s="76"/>
      <c r="G58" s="76"/>
      <c r="H58" s="76"/>
      <c r="I58" s="78"/>
      <c r="J58" s="78"/>
      <c r="K58" s="76"/>
      <c r="L58" s="76"/>
    </row>
    <row r="59" spans="1:12" ht="15">
      <c r="A59" s="76"/>
      <c r="B59" s="76"/>
      <c r="C59" s="76"/>
      <c r="D59" s="76"/>
      <c r="E59" s="76"/>
      <c r="F59" s="76"/>
      <c r="G59" s="76"/>
      <c r="H59" s="76"/>
      <c r="I59" s="78"/>
      <c r="J59" s="78"/>
      <c r="K59" s="76"/>
      <c r="L59" s="76"/>
    </row>
    <row r="60" spans="1:12" ht="15">
      <c r="A60" s="76"/>
      <c r="B60" s="76"/>
      <c r="C60" s="76"/>
      <c r="D60" s="76"/>
      <c r="E60" s="76"/>
      <c r="F60" s="76"/>
      <c r="G60" s="76"/>
      <c r="H60" s="76"/>
      <c r="I60" s="78"/>
      <c r="J60" s="78"/>
      <c r="K60" s="76"/>
      <c r="L60" s="76"/>
    </row>
    <row r="61" spans="1:12" ht="15">
      <c r="A61" s="76"/>
      <c r="B61" s="76"/>
      <c r="C61" s="76"/>
      <c r="D61" s="76"/>
      <c r="E61" s="76"/>
      <c r="F61" s="76"/>
      <c r="G61" s="76"/>
      <c r="H61" s="76"/>
      <c r="I61" s="78"/>
      <c r="J61" s="78"/>
      <c r="K61" s="76"/>
      <c r="L61" s="76"/>
    </row>
    <row r="62" spans="1:12" ht="15">
      <c r="A62" s="76"/>
      <c r="B62" s="76"/>
      <c r="C62" s="76"/>
      <c r="D62" s="76"/>
      <c r="E62" s="76"/>
      <c r="F62" s="76"/>
      <c r="G62" s="76"/>
      <c r="H62" s="76"/>
      <c r="I62" s="78"/>
      <c r="J62" s="78"/>
      <c r="K62" s="76"/>
      <c r="L62" s="76"/>
    </row>
    <row r="63" spans="1:12" ht="15">
      <c r="A63" s="76"/>
      <c r="B63" s="76"/>
      <c r="C63" s="76"/>
      <c r="D63" s="76"/>
      <c r="E63" s="76"/>
      <c r="F63" s="76"/>
      <c r="G63" s="76"/>
      <c r="H63" s="76"/>
      <c r="I63" s="78"/>
      <c r="J63" s="78"/>
      <c r="K63" s="76"/>
      <c r="L63" s="76"/>
    </row>
    <row r="64" spans="1:12" ht="15">
      <c r="A64" s="76"/>
      <c r="B64" s="76"/>
      <c r="C64" s="76"/>
      <c r="D64" s="76"/>
      <c r="E64" s="76"/>
      <c r="F64" s="76"/>
      <c r="G64" s="76"/>
      <c r="H64" s="76"/>
      <c r="I64" s="78"/>
      <c r="J64" s="78"/>
      <c r="K64" s="76"/>
      <c r="L64" s="76"/>
    </row>
    <row r="65" spans="1:12" ht="15">
      <c r="A65" s="76"/>
      <c r="B65" s="76"/>
      <c r="C65" s="76"/>
      <c r="D65" s="76"/>
      <c r="E65" s="76"/>
      <c r="F65" s="76"/>
      <c r="G65" s="76"/>
      <c r="H65" s="76"/>
      <c r="I65" s="78"/>
      <c r="J65" s="78"/>
      <c r="K65" s="76"/>
      <c r="L65" s="76"/>
    </row>
    <row r="66" spans="1:12" ht="15">
      <c r="A66" s="76"/>
      <c r="B66" s="76"/>
      <c r="C66" s="76"/>
      <c r="D66" s="76"/>
      <c r="E66" s="76"/>
      <c r="F66" s="76"/>
      <c r="G66" s="76"/>
      <c r="H66" s="76"/>
      <c r="I66" s="78"/>
      <c r="J66" s="78"/>
      <c r="K66" s="76"/>
      <c r="L66" s="76"/>
    </row>
    <row r="67" spans="1:12" ht="15">
      <c r="A67" s="76"/>
      <c r="B67" s="76"/>
      <c r="C67" s="76"/>
      <c r="D67" s="76"/>
      <c r="E67" s="76"/>
      <c r="F67" s="76"/>
      <c r="G67" s="76"/>
      <c r="H67" s="76"/>
      <c r="I67" s="78"/>
      <c r="J67" s="78"/>
      <c r="K67" s="76"/>
      <c r="L67" s="76"/>
    </row>
    <row r="68" spans="1:12" ht="15">
      <c r="A68" s="76"/>
      <c r="B68" s="76"/>
      <c r="C68" s="76"/>
      <c r="D68" s="76"/>
      <c r="E68" s="76"/>
      <c r="F68" s="76"/>
      <c r="G68" s="76"/>
      <c r="H68" s="76"/>
      <c r="I68" s="78"/>
      <c r="J68" s="78"/>
      <c r="K68" s="76"/>
      <c r="L68" s="76"/>
    </row>
    <row r="69" spans="1:12" ht="15">
      <c r="A69" s="76"/>
      <c r="B69" s="76"/>
      <c r="C69" s="76"/>
      <c r="D69" s="76"/>
      <c r="E69" s="76"/>
      <c r="F69" s="76"/>
      <c r="G69" s="76"/>
      <c r="H69" s="76"/>
      <c r="I69" s="78"/>
      <c r="J69" s="78"/>
      <c r="K69" s="76"/>
      <c r="L69" s="76"/>
    </row>
    <row r="70" spans="1:12" ht="15">
      <c r="A70" s="76"/>
      <c r="B70" s="76"/>
      <c r="C70" s="76"/>
      <c r="D70" s="76"/>
      <c r="E70" s="76"/>
      <c r="F70" s="76"/>
      <c r="G70" s="76"/>
      <c r="H70" s="76"/>
      <c r="I70" s="78"/>
      <c r="J70" s="78"/>
      <c r="K70" s="76"/>
      <c r="L70" s="76"/>
    </row>
    <row r="71" spans="1:12" ht="15">
      <c r="A71" s="76"/>
      <c r="B71" s="76"/>
      <c r="C71" s="76"/>
      <c r="D71" s="76"/>
      <c r="E71" s="76"/>
      <c r="F71" s="76"/>
      <c r="G71" s="76"/>
      <c r="H71" s="76"/>
      <c r="I71" s="78"/>
      <c r="J71" s="78"/>
      <c r="K71" s="76"/>
      <c r="L71" s="76"/>
    </row>
    <row r="72" spans="1:12" ht="15">
      <c r="A72" s="76"/>
      <c r="B72" s="76"/>
      <c r="C72" s="76"/>
      <c r="D72" s="76"/>
      <c r="E72" s="76"/>
      <c r="F72" s="76"/>
      <c r="G72" s="76"/>
      <c r="H72" s="76"/>
      <c r="I72" s="78"/>
      <c r="J72" s="78"/>
      <c r="K72" s="76"/>
      <c r="L72" s="76"/>
    </row>
    <row r="73" spans="1:12" ht="15">
      <c r="A73" s="76"/>
      <c r="B73" s="76"/>
      <c r="C73" s="76"/>
      <c r="D73" s="76"/>
      <c r="E73" s="76"/>
      <c r="F73" s="76"/>
      <c r="G73" s="76"/>
      <c r="H73" s="76"/>
      <c r="I73" s="78"/>
      <c r="J73" s="78"/>
      <c r="K73" s="76"/>
      <c r="L73" s="76"/>
    </row>
    <row r="74" spans="1:12" ht="15">
      <c r="A74" s="76"/>
      <c r="B74" s="76"/>
      <c r="C74" s="76"/>
      <c r="D74" s="76"/>
      <c r="E74" s="76"/>
      <c r="F74" s="76"/>
      <c r="G74" s="76"/>
      <c r="H74" s="76"/>
      <c r="I74" s="78"/>
      <c r="J74" s="78"/>
      <c r="K74" s="76"/>
      <c r="L74" s="76"/>
    </row>
    <row r="75" spans="1:12" ht="15">
      <c r="A75" s="76"/>
      <c r="B75" s="76"/>
      <c r="C75" s="76"/>
      <c r="D75" s="76"/>
      <c r="E75" s="76"/>
      <c r="F75" s="76"/>
      <c r="G75" s="76"/>
      <c r="H75" s="76"/>
      <c r="I75" s="78"/>
      <c r="J75" s="78"/>
      <c r="K75" s="76"/>
      <c r="L75" s="76"/>
    </row>
    <row r="76" spans="1:12" ht="15">
      <c r="A76" s="76"/>
      <c r="B76" s="76"/>
      <c r="C76" s="76"/>
      <c r="D76" s="76"/>
      <c r="E76" s="76"/>
      <c r="F76" s="76"/>
      <c r="G76" s="76"/>
      <c r="H76" s="76"/>
      <c r="I76" s="78"/>
      <c r="J76" s="78"/>
      <c r="K76" s="76"/>
      <c r="L76" s="76"/>
    </row>
  </sheetData>
  <sheetProtection/>
  <mergeCells count="14">
    <mergeCell ref="D1:E1"/>
    <mergeCell ref="C2:D2"/>
    <mergeCell ref="A8:E8"/>
    <mergeCell ref="C3:E3"/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8.57421875" style="0" customWidth="1"/>
    <col min="4" max="4" width="10.28125" style="0" customWidth="1"/>
    <col min="5" max="5" width="18.00390625" style="0" customWidth="1"/>
    <col min="7" max="8" width="6.7109375" style="0" hidden="1" customWidth="1"/>
  </cols>
  <sheetData>
    <row r="1" spans="1:5" ht="27.75" customHeight="1">
      <c r="A1" s="198"/>
      <c r="B1" s="198"/>
      <c r="C1" s="76"/>
      <c r="D1" s="236" t="s">
        <v>181</v>
      </c>
      <c r="E1" s="236"/>
    </row>
    <row r="2" spans="1:5" ht="15.75">
      <c r="A2" s="198"/>
      <c r="B2" s="198"/>
      <c r="C2" s="249" t="s">
        <v>1</v>
      </c>
      <c r="D2" s="249"/>
      <c r="E2" s="199"/>
    </row>
    <row r="3" spans="1:5" ht="50.25" customHeight="1">
      <c r="A3" s="198"/>
      <c r="B3" s="198"/>
      <c r="C3" s="250" t="s">
        <v>2</v>
      </c>
      <c r="D3" s="250"/>
      <c r="E3" s="250"/>
    </row>
    <row r="4" spans="1:5" ht="21" customHeight="1">
      <c r="A4" s="198"/>
      <c r="B4" s="198"/>
      <c r="C4" s="79"/>
      <c r="D4" s="80" t="s">
        <v>3</v>
      </c>
      <c r="E4" s="198"/>
    </row>
    <row r="5" spans="1:5" ht="19.5" customHeight="1">
      <c r="A5" s="198"/>
      <c r="B5" s="198"/>
      <c r="C5" s="82" t="s">
        <v>205</v>
      </c>
      <c r="D5" s="80"/>
      <c r="E5" s="198"/>
    </row>
    <row r="6" spans="1:5" ht="12.75">
      <c r="A6" s="198"/>
      <c r="B6" s="198"/>
      <c r="C6" s="5" t="s">
        <v>4</v>
      </c>
      <c r="D6" s="84"/>
      <c r="E6" s="198"/>
    </row>
    <row r="7" spans="1:5" ht="19.5" customHeight="1">
      <c r="A7" s="198"/>
      <c r="B7" s="198"/>
      <c r="C7" s="6" t="s">
        <v>5</v>
      </c>
      <c r="D7" s="86"/>
      <c r="E7" s="198"/>
    </row>
    <row r="8" spans="1:5" ht="29.25" customHeight="1">
      <c r="A8" s="276" t="s">
        <v>123</v>
      </c>
      <c r="B8" s="276"/>
      <c r="C8" s="276"/>
      <c r="D8" s="276"/>
      <c r="E8" s="276"/>
    </row>
    <row r="9" spans="1:8" ht="29.25" customHeight="1">
      <c r="A9" s="240" t="s">
        <v>182</v>
      </c>
      <c r="B9" s="240"/>
      <c r="C9" s="240"/>
      <c r="D9" s="240"/>
      <c r="E9" s="240"/>
      <c r="G9" s="91">
        <v>214.2</v>
      </c>
      <c r="H9" s="92">
        <v>357.9</v>
      </c>
    </row>
    <row r="10" spans="1:5" ht="16.5">
      <c r="A10" s="200"/>
      <c r="B10" s="200"/>
      <c r="C10" s="200" t="s">
        <v>10</v>
      </c>
      <c r="D10" s="200"/>
      <c r="E10" s="200"/>
    </row>
    <row r="11" spans="1:5" ht="85.5" customHeight="1">
      <c r="A11" s="201"/>
      <c r="B11" s="241" t="s">
        <v>125</v>
      </c>
      <c r="C11" s="242"/>
      <c r="D11" s="202" t="s">
        <v>183</v>
      </c>
      <c r="E11" s="202" t="s">
        <v>184</v>
      </c>
    </row>
    <row r="12" spans="1:5" ht="15.75">
      <c r="A12" s="270" t="s">
        <v>185</v>
      </c>
      <c r="B12" s="271"/>
      <c r="C12" s="271"/>
      <c r="D12" s="271"/>
      <c r="E12" s="272"/>
    </row>
    <row r="13" spans="1:5" ht="34.5" customHeight="1">
      <c r="A13" s="117" t="s">
        <v>186</v>
      </c>
      <c r="B13" s="203">
        <v>1</v>
      </c>
      <c r="C13" s="204" t="s">
        <v>132</v>
      </c>
      <c r="D13" s="205">
        <v>2432.906698974744</v>
      </c>
      <c r="E13" s="206">
        <f>D13/12/$H$9</f>
        <v>0.5664772978892484</v>
      </c>
    </row>
    <row r="14" spans="1:5" ht="47.25">
      <c r="A14" s="104" t="s">
        <v>187</v>
      </c>
      <c r="B14" s="207">
        <v>12</v>
      </c>
      <c r="C14" s="208" t="s">
        <v>146</v>
      </c>
      <c r="D14" s="209">
        <v>0</v>
      </c>
      <c r="E14" s="210">
        <f>D14/12/$H$9</f>
        <v>0</v>
      </c>
    </row>
    <row r="15" spans="1:5" ht="31.5">
      <c r="A15" s="104" t="s">
        <v>188</v>
      </c>
      <c r="B15" s="207">
        <v>2</v>
      </c>
      <c r="C15" s="208" t="s">
        <v>146</v>
      </c>
      <c r="D15" s="209">
        <v>0</v>
      </c>
      <c r="E15" s="210">
        <f>D15/12/$H$9</f>
        <v>0</v>
      </c>
    </row>
    <row r="16" spans="1:5" ht="31.5">
      <c r="A16" s="104" t="s">
        <v>189</v>
      </c>
      <c r="B16" s="207">
        <v>1</v>
      </c>
      <c r="C16" s="208" t="s">
        <v>146</v>
      </c>
      <c r="D16" s="211">
        <v>0</v>
      </c>
      <c r="E16" s="212">
        <f>D16/12/$H$9</f>
        <v>0</v>
      </c>
    </row>
    <row r="17" spans="1:5" ht="15.75">
      <c r="A17" s="273" t="s">
        <v>134</v>
      </c>
      <c r="B17" s="274"/>
      <c r="C17" s="274"/>
      <c r="D17" s="274"/>
      <c r="E17" s="275"/>
    </row>
    <row r="18" spans="1:5" ht="15.75">
      <c r="A18" s="117" t="s">
        <v>190</v>
      </c>
      <c r="B18" s="203">
        <v>4</v>
      </c>
      <c r="C18" s="204" t="s">
        <v>146</v>
      </c>
      <c r="D18" s="213">
        <v>0</v>
      </c>
      <c r="E18" s="210">
        <f>D18/12/$H$9</f>
        <v>0</v>
      </c>
    </row>
    <row r="19" spans="1:5" ht="15.75">
      <c r="A19" s="104" t="s">
        <v>191</v>
      </c>
      <c r="B19" s="214"/>
      <c r="C19" s="208" t="s">
        <v>132</v>
      </c>
      <c r="D19" s="209">
        <v>0</v>
      </c>
      <c r="E19" s="210">
        <f>D19/12/$H$9</f>
        <v>0</v>
      </c>
    </row>
    <row r="20" spans="1:5" ht="31.5">
      <c r="A20" s="128" t="s">
        <v>192</v>
      </c>
      <c r="B20" s="215">
        <v>1</v>
      </c>
      <c r="C20" s="216" t="s">
        <v>193</v>
      </c>
      <c r="D20" s="217">
        <v>1334.0917364012084</v>
      </c>
      <c r="E20" s="210">
        <f>D20/12/$H$9</f>
        <v>0.3106295372080676</v>
      </c>
    </row>
    <row r="21" spans="1:5" ht="15.75">
      <c r="A21" s="258" t="s">
        <v>194</v>
      </c>
      <c r="B21" s="259"/>
      <c r="C21" s="259"/>
      <c r="D21" s="260"/>
      <c r="E21" s="261"/>
    </row>
    <row r="22" spans="1:5" ht="84" customHeight="1">
      <c r="A22" s="218" t="s">
        <v>195</v>
      </c>
      <c r="B22" s="262" t="s">
        <v>196</v>
      </c>
      <c r="C22" s="263"/>
      <c r="D22" s="219">
        <v>0</v>
      </c>
      <c r="E22" s="210">
        <f>D22/12/$H$9</f>
        <v>0</v>
      </c>
    </row>
    <row r="23" spans="1:9" ht="15.75">
      <c r="A23" s="220" t="s">
        <v>197</v>
      </c>
      <c r="B23" s="264" t="s">
        <v>193</v>
      </c>
      <c r="C23" s="265"/>
      <c r="D23" s="221">
        <v>2026.9289451172071</v>
      </c>
      <c r="E23" s="222">
        <f>D23/12/$H$9</f>
        <v>0.47194955413923984</v>
      </c>
      <c r="F23" s="223"/>
      <c r="G23" s="223"/>
      <c r="H23" s="223"/>
      <c r="I23" s="223"/>
    </row>
    <row r="24" spans="1:5" ht="15.75">
      <c r="A24" s="266" t="s">
        <v>198</v>
      </c>
      <c r="B24" s="267"/>
      <c r="C24" s="267"/>
      <c r="D24" s="268"/>
      <c r="E24" s="269"/>
    </row>
    <row r="25" spans="1:5" ht="15.75">
      <c r="A25" s="224" t="s">
        <v>199</v>
      </c>
      <c r="B25" s="251"/>
      <c r="C25" s="252"/>
      <c r="D25" s="209"/>
      <c r="E25" s="225">
        <f>D25/12/$H$9</f>
        <v>0</v>
      </c>
    </row>
    <row r="26" spans="1:5" ht="31.5">
      <c r="A26" s="226" t="s">
        <v>200</v>
      </c>
      <c r="B26" s="253"/>
      <c r="C26" s="254"/>
      <c r="D26" s="209"/>
      <c r="E26" s="225">
        <f>D26/12/$H$9</f>
        <v>0</v>
      </c>
    </row>
    <row r="27" spans="1:5" ht="14.25">
      <c r="A27" s="255" t="s">
        <v>201</v>
      </c>
      <c r="B27" s="256"/>
      <c r="C27" s="256"/>
      <c r="D27" s="256"/>
      <c r="E27" s="257"/>
    </row>
    <row r="28" spans="1:5" ht="15.75">
      <c r="A28" s="227" t="s">
        <v>202</v>
      </c>
      <c r="B28" s="228"/>
      <c r="C28" s="228"/>
      <c r="D28" s="229">
        <f>D13+D14+D15+D16+D18+D19+D20+D22+D23+D25+D26</f>
        <v>5793.92738049316</v>
      </c>
      <c r="E28" s="230">
        <f>E13+E14+E15+E16+E18+E19+E20+E22+E23+E25+E26</f>
        <v>1.3490563892365557</v>
      </c>
    </row>
    <row r="30" ht="12.75">
      <c r="D30" s="231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2012-07-30T00:21:00Z</cp:lastPrinted>
  <dcterms:created xsi:type="dcterms:W3CDTF">1996-10-08T23:32:33Z</dcterms:created>
  <dcterms:modified xsi:type="dcterms:W3CDTF">2012-07-30T00:21:05Z</dcterms:modified>
  <cp:category/>
  <cp:version/>
  <cp:contentType/>
  <cp:contentStatus/>
</cp:coreProperties>
</file>